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56"/>
  <workbookPr filterPrivacy="1" defaultThemeVersion="124226"/>
  <bookViews>
    <workbookView xWindow="65491" yWindow="0" windowWidth="10845" windowHeight="14565" activeTab="0"/>
  </bookViews>
  <sheets>
    <sheet name="zámečnický" sheetId="19" r:id="rId1"/>
  </sheets>
  <definedNames/>
  <calcPr calcId="191029"/>
</workbook>
</file>

<file path=xl/sharedStrings.xml><?xml version="1.0" encoding="utf-8"?>
<sst xmlns="http://schemas.openxmlformats.org/spreadsheetml/2006/main" count="201" uniqueCount="107">
  <si>
    <t>ks</t>
  </si>
  <si>
    <t>MJ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</si>
  <si>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</si>
  <si>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</si>
  <si>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</si>
  <si>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</si>
  <si>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</si>
  <si>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</si>
  <si>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</si>
  <si>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</si>
  <si>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</si>
  <si>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</si>
  <si>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</si>
  <si>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</si>
  <si>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</si>
  <si>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</si>
  <si>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</si>
  <si>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</si>
  <si>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</si>
  <si>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</si>
  <si>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</si>
  <si>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</si>
  <si>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</si>
  <si>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</si>
  <si>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Mezisoučet za sklad Údržby:</t>
  </si>
  <si>
    <t>15.</t>
  </si>
  <si>
    <t>16.</t>
  </si>
  <si>
    <t>17.</t>
  </si>
  <si>
    <t>18.</t>
  </si>
  <si>
    <t>Příloha č. 1 - Specifikace předmětu koupě / veřejné zakázky</t>
  </si>
  <si>
    <t>(datum v elektronickém podpisu)</t>
  </si>
  <si>
    <t>19.</t>
  </si>
  <si>
    <t>20.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</si>
  <si>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</si>
  <si>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</si>
  <si>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</si>
  <si>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</si>
  <si>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</si>
  <si>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</si>
  <si>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</si>
  <si>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</si>
  <si>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</si>
  <si>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</si>
  <si>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</si>
  <si>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</si>
  <si>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</si>
  <si>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</si>
  <si>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</si>
  <si>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</si>
  <si>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</si>
  <si>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</si>
  <si>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</si>
  <si>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Předmět dodávky do skladu údržby 976, místnost G112A, na ulici 17. listopadu 15, Ostrava-Poruba, převezme Renáta Polanská, telefon +420597323344</t>
  </si>
  <si>
    <t>Dodávka pro Ubytovací služby a Stravovací služby, převezme Stupková Jaroslava tel. 596996441, sklad údržby - místnost č. A1/16, Studentská 1770/1, Ostrava - Poruba, 700 32</t>
  </si>
  <si>
    <t>Mezisoučet za Ubytovací služby a Stravovací služby:</t>
  </si>
  <si>
    <t>33.</t>
  </si>
  <si>
    <t>34.</t>
  </si>
  <si>
    <t>35.</t>
  </si>
  <si>
    <t>36.</t>
  </si>
  <si>
    <t>37.</t>
  </si>
  <si>
    <t>Dodávka zámečnického materiálu 2/2020</t>
  </si>
  <si>
    <t>Chemoprén 120ml extreme</t>
  </si>
  <si>
    <t>Chemoprén 120ml universal</t>
  </si>
  <si>
    <t>MT 00 PZ-R   kulatá rozeta  Holar</t>
  </si>
  <si>
    <t>Kování Wc Atyp  TIPA R WC  8/6 nerez PK</t>
  </si>
  <si>
    <t>Rozetové kování -oválná rozeta AHW 600/50mm klika klika  tvar L</t>
  </si>
  <si>
    <t>Zámek vložkový K 133 P-L</t>
  </si>
  <si>
    <t>Brano mini Smart s krtytem STD ramínko</t>
  </si>
  <si>
    <t>Tupai mechanika kliky R/HR</t>
  </si>
  <si>
    <t>Zámek visací 45</t>
  </si>
  <si>
    <t>Zámek Sobinco 28923</t>
  </si>
  <si>
    <t xml:space="preserve">Kování dveřní 804 vložka 72 klika x knoflík </t>
  </si>
  <si>
    <t xml:space="preserve">Kování dveřní 804 vložka 90 klika x knoflík </t>
  </si>
  <si>
    <t>Kování mezipok.  Rostex 804 chrom nerez klika klika s WC sadou</t>
  </si>
  <si>
    <t xml:space="preserve">ks </t>
  </si>
  <si>
    <t>Zámek FAB K 105 L-P</t>
  </si>
  <si>
    <t>Pružinka k bezečnostnímu kování</t>
  </si>
  <si>
    <t>Klika okenní bílá čtyřhran 45</t>
  </si>
  <si>
    <t>Klika okenní bílá čtyřhran 35</t>
  </si>
  <si>
    <t>Zámek fab  zadlabávací  80/90 L-P 24026</t>
  </si>
  <si>
    <t>Kotouč řezný 150mm 1,6x22,23</t>
  </si>
  <si>
    <t>Ochrana okapového svodu před nečistotami</t>
  </si>
  <si>
    <t>Technická fréza 10mm</t>
  </si>
  <si>
    <t>Alkalická tužková baterie GP Super AA, 4 ks</t>
  </si>
  <si>
    <t>Protiplech K191 univerzální  1063021</t>
  </si>
  <si>
    <t>bal</t>
  </si>
  <si>
    <t>Šroub s půlkulatou hlavou s límcem, imbus M6x20 ZB ISO 7380-2FL 10.9 (1bal/500ks)</t>
  </si>
  <si>
    <t>Vrták příklepový SDS+ 10x160 20756 čtyřbřité</t>
  </si>
  <si>
    <t>Vrták příklepový SDS+ 14x160 20771 čtyřbřité</t>
  </si>
  <si>
    <t>Vrták příklepový SDS+ 12x160 20764 čtyřbřité</t>
  </si>
  <si>
    <t>Vrták příklepový SDS+ 6x160 20749 čtyřbřité</t>
  </si>
  <si>
    <t>Bruska úhlová GWS 17-125 CL</t>
  </si>
  <si>
    <t>Vrták válcový do kovu 1,5 HSS- R DIN 338</t>
  </si>
  <si>
    <t>Vrták válcový do kovu 4,0 HSS- R DIN 338</t>
  </si>
  <si>
    <t>Vrták válcový do kovu 8,0 HSS- R DIN 338</t>
  </si>
  <si>
    <t>Vrták válcový do kovu 8,5 HSS- R DIN 338</t>
  </si>
  <si>
    <t>Vrták válcový do kovu 3,0 HSS- R DIN 338</t>
  </si>
  <si>
    <t>Vrták válcový do kovu 9,5 HSS- R DIN 338</t>
  </si>
  <si>
    <t>KS</t>
  </si>
  <si>
    <t xml:space="preserve">Hmoždinka do sadrokartonu/kov/ VS </t>
  </si>
  <si>
    <t>Pásmo sklolam. 50m FESTA</t>
  </si>
  <si>
    <t>Hmoždinky FISCHER UX 8x50</t>
  </si>
  <si>
    <t>Hmoždinky FISCHER SX 6x30</t>
  </si>
  <si>
    <t>Zámek HOBES jednozápadový s převodem typ K 421, zádlab 45 mm</t>
  </si>
  <si>
    <t>Skoba se závitem 40 mm zinek bílý</t>
  </si>
  <si>
    <t>vruty celozávitové 5x70</t>
  </si>
  <si>
    <t>WS 200 BR konzola ocelová 200 x 150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</si>
</sst>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  <scheme val="minor"/>
    </font>
    <font>
      <sz val="11"/>
      <color rgb="FF42424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</cellStyleXfs>
  <cellXfs count="11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164" fontId="3" fillId="2" borderId="2" xfId="0" applyNumberFormat="1" applyFont="1" applyFill="1" applyBorder="1" applyAlignment="1" applyProtection="1">
      <alignment horizontal="right" vertical="center"/>
      <protection locked="0"/>
    </xf>
    <xf numFmtId="0" fontId="12" fillId="0" borderId="0" xfId="2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11" fillId="0" borderId="0" xfId="0" applyFont="1" applyBorder="1" applyAlignment="1" applyProtection="1">
      <alignment horizontal="right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 applyProtection="1">
      <alignment horizontal="right" vertical="center"/>
      <protection locked="0"/>
    </xf>
    <xf numFmtId="164" fontId="0" fillId="0" borderId="6" xfId="0" applyNumberFormat="1" applyFont="1" applyBorder="1" applyAlignment="1">
      <alignment horizontal="right" vertical="center"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7" fillId="0" borderId="2" xfId="0" applyFont="1" applyBorder="1"/>
    <xf numFmtId="0" fontId="0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right" vertical="center" wrapText="1"/>
      <protection/>
    </xf>
    <xf numFmtId="164" fontId="7" fillId="0" borderId="4" xfId="0" applyNumberFormat="1" applyFont="1" applyBorder="1" applyAlignment="1">
      <alignment horizontal="right" vertical="center"/>
    </xf>
    <xf numFmtId="164" fontId="8" fillId="0" borderId="4" xfId="0" applyNumberFormat="1" applyFont="1" applyBorder="1" applyAlignment="1" applyProtection="1">
      <alignment horizontal="right" vertical="center"/>
      <protection/>
    </xf>
    <xf numFmtId="0" fontId="6" fillId="3" borderId="7" xfId="0" applyFont="1" applyFill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0" fontId="9" fillId="3" borderId="9" xfId="0" applyFont="1" applyFill="1" applyBorder="1" applyAlignment="1" applyProtection="1">
      <alignment horizontal="left" vertical="center" wrapText="1"/>
      <protection/>
    </xf>
    <xf numFmtId="164" fontId="10" fillId="3" borderId="8" xfId="0" applyNumberFormat="1" applyFont="1" applyFill="1" applyBorder="1" applyAlignment="1">
      <alignment horizontal="center" vertical="center" wrapText="1"/>
    </xf>
    <xf numFmtId="164" fontId="9" fillId="3" borderId="8" xfId="0" applyNumberFormat="1" applyFont="1" applyFill="1" applyBorder="1" applyAlignment="1" applyProtection="1">
      <alignment horizontal="center" vertical="center" wrapText="1"/>
      <protection/>
    </xf>
    <xf numFmtId="164" fontId="8" fillId="3" borderId="10" xfId="0" applyNumberFormat="1" applyFont="1" applyFill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6" fillId="0" borderId="5" xfId="0" applyFont="1" applyBorder="1" applyAlignment="1" applyProtection="1">
      <alignment horizontal="center" vertical="center"/>
      <protection/>
    </xf>
    <xf numFmtId="0" fontId="0" fillId="0" borderId="8" xfId="0" applyFont="1" applyBorder="1"/>
    <xf numFmtId="4" fontId="16" fillId="0" borderId="5" xfId="0" applyNumberFormat="1" applyFont="1" applyFill="1" applyBorder="1" applyAlignment="1" applyProtection="1">
      <alignment horizontal="center" vertical="center"/>
      <protection locked="0"/>
    </xf>
    <xf numFmtId="4" fontId="16" fillId="0" borderId="5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/>
    </xf>
    <xf numFmtId="0" fontId="0" fillId="0" borderId="0" xfId="0" applyFont="1"/>
    <xf numFmtId="4" fontId="16" fillId="0" borderId="2" xfId="0" applyNumberFormat="1" applyFont="1" applyFill="1" applyBorder="1" applyAlignment="1" applyProtection="1">
      <alignment horizontal="center" vertical="center"/>
      <protection locked="0"/>
    </xf>
    <xf numFmtId="4" fontId="16" fillId="0" borderId="2" xfId="0" applyNumberFormat="1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 applyProtection="1">
      <alignment horizontal="left" vertical="center" wrapText="1"/>
      <protection/>
    </xf>
    <xf numFmtId="0" fontId="16" fillId="0" borderId="15" xfId="0" applyFont="1" applyFill="1" applyBorder="1" applyAlignment="1" applyProtection="1">
      <alignment horizontal="left" vertical="center" wrapText="1"/>
      <protection/>
    </xf>
    <xf numFmtId="0" fontId="16" fillId="4" borderId="13" xfId="0" applyFont="1" applyFill="1" applyBorder="1" applyAlignment="1" applyProtection="1">
      <alignment horizontal="left" vertical="center" wrapText="1"/>
      <protection/>
    </xf>
    <xf numFmtId="4" fontId="16" fillId="0" borderId="2" xfId="0" applyNumberFormat="1" applyFont="1" applyFill="1" applyBorder="1" applyAlignment="1" applyProtection="1">
      <alignment horizontal="center"/>
      <protection/>
    </xf>
    <xf numFmtId="4" fontId="16" fillId="0" borderId="2" xfId="0" applyNumberFormat="1" applyFont="1" applyBorder="1" applyAlignment="1" applyProtection="1">
      <alignment horizontal="center"/>
      <protection/>
    </xf>
    <xf numFmtId="0" fontId="16" fillId="0" borderId="2" xfId="0" applyFont="1" applyBorder="1" applyAlignment="1" applyProtection="1">
      <alignment vertical="center" wrapText="1"/>
      <protection/>
    </xf>
    <xf numFmtId="0" fontId="16" fillId="0" borderId="16" xfId="0" applyFont="1" applyBorder="1" applyAlignment="1" applyProtection="1">
      <alignment horizontal="left" vertical="center" wrapText="1"/>
      <protection/>
    </xf>
    <xf numFmtId="0" fontId="17" fillId="0" borderId="15" xfId="0" applyFont="1" applyBorder="1"/>
    <xf numFmtId="0" fontId="16" fillId="4" borderId="13" xfId="0" applyFont="1" applyFill="1" applyBorder="1" applyAlignment="1" applyProtection="1">
      <alignment horizontal="left" vertical="center"/>
      <protection/>
    </xf>
    <xf numFmtId="0" fontId="17" fillId="0" borderId="0" xfId="0" applyFont="1"/>
    <xf numFmtId="0" fontId="16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4" fontId="0" fillId="0" borderId="5" xfId="0" applyNumberFormat="1" applyFont="1" applyFill="1" applyBorder="1"/>
    <xf numFmtId="4" fontId="16" fillId="0" borderId="5" xfId="0" applyNumberFormat="1" applyFont="1" applyBorder="1"/>
    <xf numFmtId="0" fontId="16" fillId="0" borderId="2" xfId="0" applyFont="1" applyBorder="1" applyAlignment="1">
      <alignment horizontal="center" vertical="center"/>
    </xf>
    <xf numFmtId="4" fontId="16" fillId="0" borderId="2" xfId="0" applyNumberFormat="1" applyFont="1" applyBorder="1"/>
    <xf numFmtId="4" fontId="0" fillId="0" borderId="2" xfId="0" applyNumberFormat="1" applyFont="1" applyBorder="1"/>
    <xf numFmtId="0" fontId="10" fillId="0" borderId="17" xfId="0" applyFont="1" applyFill="1" applyBorder="1" applyAlignment="1" applyProtection="1">
      <alignment horizontal="right" vertical="center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right" vertical="center" wrapText="1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15" fillId="0" borderId="0" xfId="0" applyFont="1" applyBorder="1" applyAlignment="1" applyProtection="1">
      <alignment horizontal="right" vertical="center" wrapText="1"/>
      <protection/>
    </xf>
    <xf numFmtId="0" fontId="4" fillId="3" borderId="8" xfId="0" applyFont="1" applyFill="1" applyBorder="1" applyAlignment="1" applyProtection="1">
      <alignment horizontal="right" vertical="center" wrapText="1"/>
      <protection/>
    </xf>
    <xf numFmtId="0" fontId="16" fillId="0" borderId="5" xfId="0" applyFont="1" applyBorder="1" applyAlignment="1" applyProtection="1">
      <alignment horizontal="right" vertical="center"/>
      <protection/>
    </xf>
    <xf numFmtId="0" fontId="16" fillId="0" borderId="2" xfId="0" applyFont="1" applyBorder="1" applyAlignment="1" applyProtection="1">
      <alignment horizontal="right" vertical="center"/>
      <protection/>
    </xf>
    <xf numFmtId="0" fontId="16" fillId="0" borderId="2" xfId="0" applyFont="1" applyBorder="1" applyAlignment="1" applyProtection="1">
      <alignment horizontal="right"/>
      <protection/>
    </xf>
    <xf numFmtId="0" fontId="5" fillId="0" borderId="2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1" fontId="16" fillId="0" borderId="2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2" borderId="0" xfId="0" applyFont="1" applyFill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64" fontId="11" fillId="0" borderId="4" xfId="0" applyNumberFormat="1" applyFont="1" applyBorder="1" applyAlignment="1" applyProtection="1">
      <alignment horizontal="right" vertical="center"/>
      <protection/>
    </xf>
    <xf numFmtId="164" fontId="11" fillId="0" borderId="22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164" fontId="9" fillId="0" borderId="17" xfId="0" applyNumberFormat="1" applyFont="1" applyBorder="1" applyAlignment="1" applyProtection="1">
      <alignment horizontal="right" vertical="center"/>
      <protection/>
    </xf>
    <xf numFmtId="164" fontId="9" fillId="0" borderId="23" xfId="0" applyNumberFormat="1" applyFont="1" applyBorder="1" applyAlignment="1" applyProtection="1">
      <alignment horizontal="right" vertical="center"/>
      <protection/>
    </xf>
    <xf numFmtId="164" fontId="4" fillId="0" borderId="24" xfId="0" applyNumberFormat="1" applyFont="1" applyBorder="1" applyAlignment="1">
      <alignment horizontal="right" vertical="center"/>
    </xf>
    <xf numFmtId="164" fontId="4" fillId="0" borderId="19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I74"/>
  <sheetViews>
    <sheetView tabSelected="1" zoomScale="80" zoomScaleNormal="80"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4.421875" style="101" bestFit="1" customWidth="1"/>
    <col min="3" max="3" width="4.421875" style="1" customWidth="1"/>
    <col min="4" max="4" width="73.57421875" style="1" customWidth="1"/>
    <col min="5" max="5" width="14.28125" style="9" hidden="1" customWidth="1"/>
    <col min="6" max="6" width="13.8515625" style="9" hidden="1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5.95" customHeight="1">
      <c r="A2" s="103" t="s">
        <v>29</v>
      </c>
      <c r="B2" s="103"/>
      <c r="C2" s="103"/>
      <c r="D2" s="103"/>
      <c r="E2" s="103"/>
      <c r="F2" s="103"/>
      <c r="G2" s="103"/>
      <c r="H2" s="103"/>
    </row>
    <row r="3" spans="1:8" s="3" customFormat="1" ht="15.95" customHeight="1">
      <c r="A3" s="106" t="s">
        <v>60</v>
      </c>
      <c r="B3" s="107"/>
      <c r="C3" s="107"/>
      <c r="D3" s="107"/>
      <c r="E3" s="107"/>
      <c r="F3" s="107"/>
      <c r="G3" s="107"/>
      <c r="H3" s="107"/>
    </row>
    <row r="4" spans="1:8" s="3" customFormat="1" ht="15.95" customHeight="1" thickBot="1">
      <c r="A4" s="35"/>
      <c r="B4" s="86"/>
      <c r="C4" s="36"/>
      <c r="D4" s="36"/>
      <c r="E4" s="36"/>
      <c r="F4" s="36"/>
      <c r="G4" s="36"/>
      <c r="H4" s="36"/>
    </row>
    <row r="5" spans="1:8" s="3" customFormat="1" ht="47.1" customHeight="1" thickBot="1">
      <c r="A5" s="44" t="s">
        <v>22</v>
      </c>
      <c r="B5" s="87" t="s">
        <v>16</v>
      </c>
      <c r="C5" s="45" t="s">
        <v>1</v>
      </c>
      <c r="D5" s="46" t="s">
        <v>52</v>
      </c>
      <c r="E5" s="47" t="s">
        <v>19</v>
      </c>
      <c r="F5" s="47" t="s">
        <v>20</v>
      </c>
      <c r="G5" s="48" t="s">
        <v>17</v>
      </c>
      <c r="H5" s="49" t="s">
        <v>18</v>
      </c>
    </row>
    <row r="6" spans="1:8" ht="15" customHeight="1">
      <c r="A6" s="51" t="s">
        <v>2</v>
      </c>
      <c r="B6" s="88">
        <v>8</v>
      </c>
      <c r="C6" s="52" t="s">
        <v>0</v>
      </c>
      <c r="D6" s="53" t="s">
        <v>61</v>
      </c>
      <c r="E6" s="54">
        <v>76.57</v>
      </c>
      <c r="F6" s="55">
        <f aca="true" t="shared" si="0" ref="F6:F42">B6*E6</f>
        <v>612.56</v>
      </c>
      <c r="G6" s="33" t="s">
        <v>33</v>
      </c>
      <c r="H6" s="34" t="e">
        <f aca="true" t="shared" si="1" ref="H6:H27">B6*G6</f>
        <v>#VALUE!</v>
      </c>
    </row>
    <row r="7" spans="1:8" ht="15" customHeight="1">
      <c r="A7" s="56" t="s">
        <v>3</v>
      </c>
      <c r="B7" s="89">
        <v>8</v>
      </c>
      <c r="C7" s="57" t="s">
        <v>0</v>
      </c>
      <c r="D7" s="58" t="s">
        <v>62</v>
      </c>
      <c r="E7" s="59">
        <v>75.45</v>
      </c>
      <c r="F7" s="60">
        <f t="shared" si="0"/>
        <v>603.6</v>
      </c>
      <c r="G7" s="24" t="s">
        <v>33</v>
      </c>
      <c r="H7" s="13" t="e">
        <f t="shared" si="1"/>
        <v>#VALUE!</v>
      </c>
    </row>
    <row r="8" spans="1:8" ht="15" customHeight="1">
      <c r="A8" s="56" t="s">
        <v>4</v>
      </c>
      <c r="B8" s="89">
        <v>3</v>
      </c>
      <c r="C8" s="57" t="s">
        <v>0</v>
      </c>
      <c r="D8" s="61" t="s">
        <v>63</v>
      </c>
      <c r="E8" s="59">
        <v>305</v>
      </c>
      <c r="F8" s="60">
        <f t="shared" si="0"/>
        <v>915</v>
      </c>
      <c r="G8" s="24" t="s">
        <v>33</v>
      </c>
      <c r="H8" s="13" t="e">
        <f aca="true" t="shared" si="2" ref="H8:H21">B8*G8</f>
        <v>#VALUE!</v>
      </c>
    </row>
    <row r="9" spans="1:8" ht="15" customHeight="1">
      <c r="A9" s="56" t="s">
        <v>5</v>
      </c>
      <c r="B9" s="89">
        <v>3</v>
      </c>
      <c r="C9" s="57" t="s">
        <v>0</v>
      </c>
      <c r="D9" s="61" t="s">
        <v>64</v>
      </c>
      <c r="E9" s="59">
        <v>482</v>
      </c>
      <c r="F9" s="60">
        <f t="shared" si="0"/>
        <v>1446</v>
      </c>
      <c r="G9" s="24" t="s">
        <v>33</v>
      </c>
      <c r="H9" s="13" t="e">
        <f t="shared" si="2"/>
        <v>#VALUE!</v>
      </c>
    </row>
    <row r="10" spans="1:8" ht="15" customHeight="1">
      <c r="A10" s="56" t="s">
        <v>6</v>
      </c>
      <c r="B10" s="89">
        <v>3</v>
      </c>
      <c r="C10" s="57" t="s">
        <v>0</v>
      </c>
      <c r="D10" s="61" t="s">
        <v>65</v>
      </c>
      <c r="E10" s="59">
        <v>390</v>
      </c>
      <c r="F10" s="60">
        <f t="shared" si="0"/>
        <v>1170</v>
      </c>
      <c r="G10" s="24" t="s">
        <v>33</v>
      </c>
      <c r="H10" s="13" t="e">
        <f t="shared" si="2"/>
        <v>#VALUE!</v>
      </c>
    </row>
    <row r="11" spans="1:8" ht="15" customHeight="1">
      <c r="A11" s="56" t="s">
        <v>7</v>
      </c>
      <c r="B11" s="89">
        <v>5</v>
      </c>
      <c r="C11" s="57" t="s">
        <v>0</v>
      </c>
      <c r="D11" s="62" t="s">
        <v>66</v>
      </c>
      <c r="E11" s="59">
        <v>183</v>
      </c>
      <c r="F11" s="60">
        <f t="shared" si="0"/>
        <v>915</v>
      </c>
      <c r="G11" s="24" t="s">
        <v>33</v>
      </c>
      <c r="H11" s="13" t="e">
        <f t="shared" si="2"/>
        <v>#VALUE!</v>
      </c>
    </row>
    <row r="12" spans="1:8" ht="15" customHeight="1">
      <c r="A12" s="56" t="s">
        <v>8</v>
      </c>
      <c r="B12" s="89">
        <v>2</v>
      </c>
      <c r="C12" s="57" t="s">
        <v>0</v>
      </c>
      <c r="D12" s="61" t="s">
        <v>67</v>
      </c>
      <c r="E12" s="59">
        <v>845.21</v>
      </c>
      <c r="F12" s="60">
        <f t="shared" si="0"/>
        <v>1690.42</v>
      </c>
      <c r="G12" s="24" t="s">
        <v>33</v>
      </c>
      <c r="H12" s="13" t="e">
        <f t="shared" si="2"/>
        <v>#VALUE!</v>
      </c>
    </row>
    <row r="13" spans="1:8" ht="15" customHeight="1">
      <c r="A13" s="56" t="s">
        <v>9</v>
      </c>
      <c r="B13" s="89">
        <v>5</v>
      </c>
      <c r="C13" s="57" t="s">
        <v>0</v>
      </c>
      <c r="D13" s="61" t="s">
        <v>68</v>
      </c>
      <c r="E13" s="59">
        <v>204.95</v>
      </c>
      <c r="F13" s="60">
        <f t="shared" si="0"/>
        <v>1024.75</v>
      </c>
      <c r="G13" s="24" t="s">
        <v>33</v>
      </c>
      <c r="H13" s="13" t="e">
        <f t="shared" si="2"/>
        <v>#VALUE!</v>
      </c>
    </row>
    <row r="14" spans="1:8" ht="15" customHeight="1">
      <c r="A14" s="56" t="s">
        <v>10</v>
      </c>
      <c r="B14" s="89">
        <v>10</v>
      </c>
      <c r="C14" s="57" t="s">
        <v>0</v>
      </c>
      <c r="D14" s="61" t="s">
        <v>69</v>
      </c>
      <c r="E14" s="59">
        <v>68</v>
      </c>
      <c r="F14" s="60">
        <f t="shared" si="0"/>
        <v>680</v>
      </c>
      <c r="G14" s="24" t="s">
        <v>33</v>
      </c>
      <c r="H14" s="13" t="e">
        <f t="shared" si="2"/>
        <v>#VALUE!</v>
      </c>
    </row>
    <row r="15" spans="1:8" ht="15" customHeight="1">
      <c r="A15" s="56" t="s">
        <v>11</v>
      </c>
      <c r="B15" s="89">
        <v>2</v>
      </c>
      <c r="C15" s="57" t="s">
        <v>0</v>
      </c>
      <c r="D15" s="61" t="s">
        <v>70</v>
      </c>
      <c r="E15" s="59">
        <v>722</v>
      </c>
      <c r="F15" s="60">
        <f t="shared" si="0"/>
        <v>1444</v>
      </c>
      <c r="G15" s="24" t="s">
        <v>33</v>
      </c>
      <c r="H15" s="13" t="e">
        <f t="shared" si="2"/>
        <v>#VALUE!</v>
      </c>
    </row>
    <row r="16" spans="1:8" ht="15" customHeight="1">
      <c r="A16" s="56" t="s">
        <v>12</v>
      </c>
      <c r="B16" s="89">
        <v>4</v>
      </c>
      <c r="C16" s="57" t="s">
        <v>0</v>
      </c>
      <c r="D16" s="63" t="s">
        <v>71</v>
      </c>
      <c r="E16" s="59">
        <v>322.05</v>
      </c>
      <c r="F16" s="60">
        <f t="shared" si="0"/>
        <v>1288.2</v>
      </c>
      <c r="G16" s="24" t="s">
        <v>33</v>
      </c>
      <c r="H16" s="13" t="e">
        <f t="shared" si="2"/>
        <v>#VALUE!</v>
      </c>
    </row>
    <row r="17" spans="1:8" ht="15" customHeight="1">
      <c r="A17" s="56" t="s">
        <v>13</v>
      </c>
      <c r="B17" s="89">
        <v>4</v>
      </c>
      <c r="C17" s="57" t="s">
        <v>0</v>
      </c>
      <c r="D17" s="63" t="s">
        <v>72</v>
      </c>
      <c r="E17" s="59">
        <v>248.6</v>
      </c>
      <c r="F17" s="60">
        <f t="shared" si="0"/>
        <v>994.4</v>
      </c>
      <c r="G17" s="24" t="s">
        <v>33</v>
      </c>
      <c r="H17" s="13" t="e">
        <f t="shared" si="2"/>
        <v>#VALUE!</v>
      </c>
    </row>
    <row r="18" spans="1:8" ht="15" customHeight="1">
      <c r="A18" s="56" t="s">
        <v>14</v>
      </c>
      <c r="B18" s="89">
        <v>2</v>
      </c>
      <c r="C18" s="57" t="s">
        <v>0</v>
      </c>
      <c r="D18" s="62" t="s">
        <v>73</v>
      </c>
      <c r="E18" s="59">
        <v>392.5</v>
      </c>
      <c r="F18" s="60">
        <f t="shared" si="0"/>
        <v>785</v>
      </c>
      <c r="G18" s="24" t="s">
        <v>33</v>
      </c>
      <c r="H18" s="13" t="e">
        <f t="shared" si="2"/>
        <v>#VALUE!</v>
      </c>
    </row>
    <row r="19" spans="1:8" ht="15" customHeight="1">
      <c r="A19" s="56" t="s">
        <v>15</v>
      </c>
      <c r="B19" s="89">
        <v>3</v>
      </c>
      <c r="C19" s="57" t="s">
        <v>74</v>
      </c>
      <c r="D19" s="63" t="s">
        <v>75</v>
      </c>
      <c r="E19" s="59">
        <v>144.63</v>
      </c>
      <c r="F19" s="60">
        <f t="shared" si="0"/>
        <v>433.89</v>
      </c>
      <c r="G19" s="24" t="s">
        <v>33</v>
      </c>
      <c r="H19" s="13" t="e">
        <f t="shared" si="2"/>
        <v>#VALUE!</v>
      </c>
    </row>
    <row r="20" spans="1:8" ht="15" customHeight="1">
      <c r="A20" s="56" t="s">
        <v>25</v>
      </c>
      <c r="B20" s="89">
        <v>10</v>
      </c>
      <c r="C20" s="57" t="s">
        <v>0</v>
      </c>
      <c r="D20" s="61" t="s">
        <v>76</v>
      </c>
      <c r="E20" s="59">
        <v>6</v>
      </c>
      <c r="F20" s="60">
        <f t="shared" si="0"/>
        <v>60</v>
      </c>
      <c r="G20" s="24" t="s">
        <v>33</v>
      </c>
      <c r="H20" s="13" t="e">
        <f t="shared" si="2"/>
        <v>#VALUE!</v>
      </c>
    </row>
    <row r="21" spans="1:8" ht="15" customHeight="1">
      <c r="A21" s="56" t="s">
        <v>26</v>
      </c>
      <c r="B21" s="89">
        <v>10</v>
      </c>
      <c r="C21" s="57" t="s">
        <v>0</v>
      </c>
      <c r="D21" s="61" t="s">
        <v>77</v>
      </c>
      <c r="E21" s="59">
        <v>73.5</v>
      </c>
      <c r="F21" s="60">
        <f t="shared" si="0"/>
        <v>735</v>
      </c>
      <c r="G21" s="24" t="s">
        <v>33</v>
      </c>
      <c r="H21" s="13" t="e">
        <f t="shared" si="2"/>
        <v>#VALUE!</v>
      </c>
    </row>
    <row r="22" spans="1:8" ht="15" customHeight="1">
      <c r="A22" s="56" t="s">
        <v>27</v>
      </c>
      <c r="B22" s="89">
        <v>2</v>
      </c>
      <c r="C22" s="57" t="s">
        <v>0</v>
      </c>
      <c r="D22" s="61" t="s">
        <v>78</v>
      </c>
      <c r="E22" s="59">
        <v>73.5</v>
      </c>
      <c r="F22" s="60">
        <f t="shared" si="0"/>
        <v>147</v>
      </c>
      <c r="G22" s="24" t="s">
        <v>33</v>
      </c>
      <c r="H22" s="13" t="e">
        <f t="shared" si="1"/>
        <v>#VALUE!</v>
      </c>
    </row>
    <row r="23" spans="1:8" ht="15" customHeight="1">
      <c r="A23" s="56" t="s">
        <v>28</v>
      </c>
      <c r="B23" s="89">
        <v>10</v>
      </c>
      <c r="C23" s="57" t="s">
        <v>0</v>
      </c>
      <c r="D23" s="61" t="s">
        <v>79</v>
      </c>
      <c r="E23" s="59">
        <v>115.69</v>
      </c>
      <c r="F23" s="60">
        <f t="shared" si="0"/>
        <v>1156.9</v>
      </c>
      <c r="G23" s="24" t="s">
        <v>33</v>
      </c>
      <c r="H23" s="13" t="e">
        <f t="shared" si="1"/>
        <v>#VALUE!</v>
      </c>
    </row>
    <row r="24" spans="1:8" ht="15" customHeight="1">
      <c r="A24" s="56" t="s">
        <v>31</v>
      </c>
      <c r="B24" s="89">
        <v>25</v>
      </c>
      <c r="C24" s="57" t="s">
        <v>0</v>
      </c>
      <c r="D24" s="63" t="s">
        <v>80</v>
      </c>
      <c r="E24" s="59">
        <v>16.53</v>
      </c>
      <c r="F24" s="60">
        <f t="shared" si="0"/>
        <v>413.25</v>
      </c>
      <c r="G24" s="24" t="s">
        <v>33</v>
      </c>
      <c r="H24" s="13" t="e">
        <f t="shared" si="1"/>
        <v>#VALUE!</v>
      </c>
    </row>
    <row r="25" spans="1:8" ht="15" customHeight="1">
      <c r="A25" s="56" t="s">
        <v>32</v>
      </c>
      <c r="B25" s="89">
        <v>10</v>
      </c>
      <c r="C25" s="57" t="s">
        <v>0</v>
      </c>
      <c r="D25" s="64" t="s">
        <v>81</v>
      </c>
      <c r="E25" s="59">
        <v>53.71</v>
      </c>
      <c r="F25" s="60">
        <f t="shared" si="0"/>
        <v>537.1</v>
      </c>
      <c r="G25" s="24" t="s">
        <v>33</v>
      </c>
      <c r="H25" s="13" t="e">
        <f t="shared" si="1"/>
        <v>#VALUE!</v>
      </c>
    </row>
    <row r="26" spans="1:8" ht="15" customHeight="1">
      <c r="A26" s="56" t="s">
        <v>40</v>
      </c>
      <c r="B26" s="89">
        <v>1</v>
      </c>
      <c r="C26" s="57" t="s">
        <v>0</v>
      </c>
      <c r="D26" s="63" t="s">
        <v>82</v>
      </c>
      <c r="E26" s="59">
        <v>288.75</v>
      </c>
      <c r="F26" s="60">
        <f t="shared" si="0"/>
        <v>288.75</v>
      </c>
      <c r="G26" s="24" t="s">
        <v>33</v>
      </c>
      <c r="H26" s="13" t="e">
        <f t="shared" si="1"/>
        <v>#VALUE!</v>
      </c>
    </row>
    <row r="27" spans="1:8" ht="15" customHeight="1">
      <c r="A27" s="56" t="s">
        <v>41</v>
      </c>
      <c r="B27" s="90">
        <v>3</v>
      </c>
      <c r="C27" s="57" t="s">
        <v>0</v>
      </c>
      <c r="D27" s="65" t="s">
        <v>83</v>
      </c>
      <c r="E27" s="66">
        <v>48.76</v>
      </c>
      <c r="F27" s="67">
        <f t="shared" si="0"/>
        <v>146.28</v>
      </c>
      <c r="G27" s="24" t="s">
        <v>33</v>
      </c>
      <c r="H27" s="13" t="e">
        <f t="shared" si="1"/>
        <v>#VALUE!</v>
      </c>
    </row>
    <row r="28" spans="1:8" ht="15" customHeight="1">
      <c r="A28" s="56" t="s">
        <v>42</v>
      </c>
      <c r="B28" s="89">
        <v>5</v>
      </c>
      <c r="C28" s="57" t="s">
        <v>0</v>
      </c>
      <c r="D28" s="68" t="s">
        <v>84</v>
      </c>
      <c r="E28" s="66">
        <v>26.4</v>
      </c>
      <c r="F28" s="67">
        <f>B28*E28</f>
        <v>132</v>
      </c>
      <c r="G28" s="24" t="s">
        <v>33</v>
      </c>
      <c r="H28" s="13" t="e">
        <f aca="true" t="shared" si="3" ref="H28:H37">B28*G28</f>
        <v>#VALUE!</v>
      </c>
    </row>
    <row r="29" spans="1:8" ht="15" customHeight="1">
      <c r="A29" s="56" t="s">
        <v>43</v>
      </c>
      <c r="B29" s="90">
        <v>1</v>
      </c>
      <c r="C29" s="57" t="s">
        <v>85</v>
      </c>
      <c r="D29" s="69" t="s">
        <v>86</v>
      </c>
      <c r="E29" s="66">
        <v>240.3</v>
      </c>
      <c r="F29" s="67">
        <f t="shared" si="0"/>
        <v>240.3</v>
      </c>
      <c r="G29" s="24" t="s">
        <v>33</v>
      </c>
      <c r="H29" s="13" t="e">
        <f t="shared" si="3"/>
        <v>#VALUE!</v>
      </c>
    </row>
    <row r="30" spans="1:8" ht="15" customHeight="1">
      <c r="A30" s="56" t="s">
        <v>44</v>
      </c>
      <c r="B30" s="90">
        <v>3</v>
      </c>
      <c r="C30" s="57" t="s">
        <v>0</v>
      </c>
      <c r="D30" s="37" t="s">
        <v>87</v>
      </c>
      <c r="E30" s="66">
        <v>23.18</v>
      </c>
      <c r="F30" s="67">
        <f t="shared" si="0"/>
        <v>69.53999999999999</v>
      </c>
      <c r="G30" s="24" t="s">
        <v>33</v>
      </c>
      <c r="H30" s="13" t="e">
        <f t="shared" si="3"/>
        <v>#VALUE!</v>
      </c>
    </row>
    <row r="31" spans="1:8" ht="15" customHeight="1">
      <c r="A31" s="56" t="s">
        <v>45</v>
      </c>
      <c r="B31" s="89">
        <v>3</v>
      </c>
      <c r="C31" s="57" t="s">
        <v>0</v>
      </c>
      <c r="D31" s="65" t="s">
        <v>88</v>
      </c>
      <c r="E31" s="66">
        <v>38.16</v>
      </c>
      <c r="F31" s="67">
        <f t="shared" si="0"/>
        <v>114.47999999999999</v>
      </c>
      <c r="G31" s="24" t="s">
        <v>33</v>
      </c>
      <c r="H31" s="13" t="e">
        <f t="shared" si="3"/>
        <v>#VALUE!</v>
      </c>
    </row>
    <row r="32" spans="1:8" ht="15" customHeight="1">
      <c r="A32" s="56" t="s">
        <v>46</v>
      </c>
      <c r="B32" s="89">
        <v>3</v>
      </c>
      <c r="C32" s="57" t="s">
        <v>0</v>
      </c>
      <c r="D32" s="37" t="s">
        <v>89</v>
      </c>
      <c r="E32" s="66">
        <v>28.22</v>
      </c>
      <c r="F32" s="67">
        <f t="shared" si="0"/>
        <v>84.66</v>
      </c>
      <c r="G32" s="24" t="s">
        <v>33</v>
      </c>
      <c r="H32" s="13" t="e">
        <f t="shared" si="3"/>
        <v>#VALUE!</v>
      </c>
    </row>
    <row r="33" spans="1:8" ht="15" customHeight="1">
      <c r="A33" s="56" t="s">
        <v>47</v>
      </c>
      <c r="B33" s="89">
        <v>3</v>
      </c>
      <c r="C33" s="57" t="s">
        <v>0</v>
      </c>
      <c r="D33" s="37" t="s">
        <v>90</v>
      </c>
      <c r="E33" s="66">
        <v>22.61</v>
      </c>
      <c r="F33" s="67">
        <f t="shared" si="0"/>
        <v>67.83</v>
      </c>
      <c r="G33" s="24" t="s">
        <v>33</v>
      </c>
      <c r="H33" s="13" t="e">
        <f t="shared" si="3"/>
        <v>#VALUE!</v>
      </c>
    </row>
    <row r="34" spans="1:8" ht="15" customHeight="1">
      <c r="A34" s="56" t="s">
        <v>48</v>
      </c>
      <c r="B34" s="89">
        <v>1</v>
      </c>
      <c r="C34" s="57" t="s">
        <v>0</v>
      </c>
      <c r="D34" s="70" t="s">
        <v>91</v>
      </c>
      <c r="E34" s="66">
        <v>2758.67</v>
      </c>
      <c r="F34" s="67">
        <f t="shared" si="0"/>
        <v>2758.67</v>
      </c>
      <c r="G34" s="24" t="s">
        <v>33</v>
      </c>
      <c r="H34" s="13" t="e">
        <f t="shared" si="3"/>
        <v>#VALUE!</v>
      </c>
    </row>
    <row r="35" spans="1:8" ht="15" customHeight="1">
      <c r="A35" s="56" t="s">
        <v>49</v>
      </c>
      <c r="B35" s="89">
        <v>5</v>
      </c>
      <c r="C35" s="57" t="s">
        <v>0</v>
      </c>
      <c r="D35" s="71" t="s">
        <v>92</v>
      </c>
      <c r="E35" s="66">
        <v>4.33</v>
      </c>
      <c r="F35" s="67">
        <f t="shared" si="0"/>
        <v>21.65</v>
      </c>
      <c r="G35" s="24" t="s">
        <v>33</v>
      </c>
      <c r="H35" s="13" t="e">
        <f t="shared" si="3"/>
        <v>#VALUE!</v>
      </c>
    </row>
    <row r="36" spans="1:8" ht="15" customHeight="1">
      <c r="A36" s="56" t="s">
        <v>50</v>
      </c>
      <c r="B36" s="89">
        <v>5</v>
      </c>
      <c r="C36" s="57" t="s">
        <v>0</v>
      </c>
      <c r="D36" s="72" t="s">
        <v>93</v>
      </c>
      <c r="E36" s="66">
        <v>5.57</v>
      </c>
      <c r="F36" s="67">
        <f t="shared" si="0"/>
        <v>27.85</v>
      </c>
      <c r="G36" s="24" t="s">
        <v>33</v>
      </c>
      <c r="H36" s="13" t="e">
        <f t="shared" si="3"/>
        <v>#VALUE!</v>
      </c>
    </row>
    <row r="37" spans="1:8" ht="15" customHeight="1">
      <c r="A37" s="56" t="s">
        <v>51</v>
      </c>
      <c r="B37" s="89">
        <v>5</v>
      </c>
      <c r="C37" s="57" t="s">
        <v>0</v>
      </c>
      <c r="D37" s="71" t="s">
        <v>94</v>
      </c>
      <c r="E37" s="66">
        <v>19.36</v>
      </c>
      <c r="F37" s="67">
        <f t="shared" si="0"/>
        <v>96.8</v>
      </c>
      <c r="G37" s="24" t="s">
        <v>33</v>
      </c>
      <c r="H37" s="13" t="e">
        <f t="shared" si="3"/>
        <v>#VALUE!</v>
      </c>
    </row>
    <row r="38" spans="1:8" ht="15" customHeight="1">
      <c r="A38" s="56" t="s">
        <v>55</v>
      </c>
      <c r="B38" s="89">
        <v>5</v>
      </c>
      <c r="C38" s="57" t="s">
        <v>0</v>
      </c>
      <c r="D38" s="71" t="s">
        <v>95</v>
      </c>
      <c r="E38" s="66">
        <v>21.12</v>
      </c>
      <c r="F38" s="67">
        <f t="shared" si="0"/>
        <v>105.60000000000001</v>
      </c>
      <c r="G38" s="24" t="s">
        <v>33</v>
      </c>
      <c r="H38" s="13" t="e">
        <f aca="true" t="shared" si="4" ref="H38">B38*G38</f>
        <v>#VALUE!</v>
      </c>
    </row>
    <row r="39" spans="1:8" ht="15" customHeight="1">
      <c r="A39" s="56" t="s">
        <v>56</v>
      </c>
      <c r="B39" s="89">
        <v>5</v>
      </c>
      <c r="C39" s="57" t="s">
        <v>0</v>
      </c>
      <c r="D39" s="71" t="s">
        <v>96</v>
      </c>
      <c r="E39" s="66">
        <v>3.65</v>
      </c>
      <c r="F39" s="67">
        <f t="shared" si="0"/>
        <v>18.25</v>
      </c>
      <c r="G39" s="24" t="s">
        <v>33</v>
      </c>
      <c r="H39" s="13" t="e">
        <f aca="true" t="shared" si="5" ref="H39:H40">B39*G39</f>
        <v>#VALUE!</v>
      </c>
    </row>
    <row r="40" spans="1:8" ht="15" customHeight="1">
      <c r="A40" s="56" t="s">
        <v>57</v>
      </c>
      <c r="B40" s="89">
        <v>5</v>
      </c>
      <c r="C40" s="57" t="s">
        <v>0</v>
      </c>
      <c r="D40" s="37" t="s">
        <v>97</v>
      </c>
      <c r="E40" s="66">
        <v>26.62</v>
      </c>
      <c r="F40" s="67">
        <f t="shared" si="0"/>
        <v>133.1</v>
      </c>
      <c r="G40" s="24" t="s">
        <v>33</v>
      </c>
      <c r="H40" s="13" t="e">
        <f t="shared" si="5"/>
        <v>#VALUE!</v>
      </c>
    </row>
    <row r="41" spans="1:8" ht="15" customHeight="1">
      <c r="A41" s="56" t="s">
        <v>58</v>
      </c>
      <c r="B41" s="89">
        <v>100</v>
      </c>
      <c r="C41" s="57" t="s">
        <v>98</v>
      </c>
      <c r="D41" s="70" t="s">
        <v>99</v>
      </c>
      <c r="E41" s="66">
        <v>426</v>
      </c>
      <c r="F41" s="67">
        <f t="shared" si="0"/>
        <v>42600</v>
      </c>
      <c r="G41" s="24" t="s">
        <v>33</v>
      </c>
      <c r="H41" s="13" t="e">
        <f aca="true" t="shared" si="6" ref="H41:H42">B41*G41</f>
        <v>#VALUE!</v>
      </c>
    </row>
    <row r="42" spans="1:8" ht="15" customHeight="1">
      <c r="A42" s="56" t="s">
        <v>59</v>
      </c>
      <c r="B42" s="89">
        <v>1</v>
      </c>
      <c r="C42" s="57" t="s">
        <v>98</v>
      </c>
      <c r="D42" s="70" t="s">
        <v>100</v>
      </c>
      <c r="E42" s="66">
        <v>216</v>
      </c>
      <c r="F42" s="67">
        <f t="shared" si="0"/>
        <v>216</v>
      </c>
      <c r="G42" s="24" t="s">
        <v>33</v>
      </c>
      <c r="H42" s="13" t="e">
        <f t="shared" si="6"/>
        <v>#VALUE!</v>
      </c>
    </row>
    <row r="43" spans="1:8" s="3" customFormat="1" ht="15" customHeight="1" thickBot="1">
      <c r="A43" s="84"/>
      <c r="B43" s="91"/>
      <c r="C43" s="85"/>
      <c r="D43" s="83" t="s">
        <v>24</v>
      </c>
      <c r="E43" s="112">
        <f>SUM(F6:F42)</f>
        <v>64173.83</v>
      </c>
      <c r="F43" s="113"/>
      <c r="G43" s="110" t="e">
        <f>SUM(H6:H42)</f>
        <v>#VALUE!</v>
      </c>
      <c r="H43" s="111" t="e">
        <f>SUM(H5:H42)</f>
        <v>#VALUE!</v>
      </c>
    </row>
    <row r="44" spans="1:8" s="3" customFormat="1" ht="15" customHeight="1" thickBot="1">
      <c r="A44" s="39"/>
      <c r="B44" s="92"/>
      <c r="C44" s="40"/>
      <c r="D44" s="41"/>
      <c r="E44" s="42"/>
      <c r="F44" s="42"/>
      <c r="G44" s="43"/>
      <c r="H44" s="43"/>
    </row>
    <row r="45" spans="1:9" s="3" customFormat="1" ht="60" customHeight="1" thickBot="1">
      <c r="A45" s="44" t="s">
        <v>22</v>
      </c>
      <c r="B45" s="87" t="s">
        <v>16</v>
      </c>
      <c r="C45" s="45" t="s">
        <v>1</v>
      </c>
      <c r="D45" s="50" t="s">
        <v>53</v>
      </c>
      <c r="E45" s="47" t="s">
        <v>19</v>
      </c>
      <c r="F45" s="47" t="s">
        <v>20</v>
      </c>
      <c r="G45" s="48" t="s">
        <v>17</v>
      </c>
      <c r="H45" s="49" t="s">
        <v>18</v>
      </c>
      <c r="I45" s="25"/>
    </row>
    <row r="46" spans="1:8" ht="15" customHeight="1">
      <c r="A46" s="51" t="s">
        <v>2</v>
      </c>
      <c r="B46" s="93">
        <v>500</v>
      </c>
      <c r="C46" s="73" t="s">
        <v>0</v>
      </c>
      <c r="D46" s="74" t="s">
        <v>101</v>
      </c>
      <c r="E46" s="75">
        <v>2.11</v>
      </c>
      <c r="F46" s="76">
        <v>1055</v>
      </c>
      <c r="G46" s="33" t="s">
        <v>33</v>
      </c>
      <c r="H46" s="34" t="e">
        <f aca="true" t="shared" si="7" ref="H46:H51">B46*G46</f>
        <v>#VALUE!</v>
      </c>
    </row>
    <row r="47" spans="1:8" ht="15" customHeight="1">
      <c r="A47" s="56" t="s">
        <v>3</v>
      </c>
      <c r="B47" s="94">
        <v>500</v>
      </c>
      <c r="C47" s="77" t="s">
        <v>0</v>
      </c>
      <c r="D47" s="38" t="s">
        <v>102</v>
      </c>
      <c r="E47" s="78">
        <v>0.84</v>
      </c>
      <c r="F47" s="78">
        <v>420</v>
      </c>
      <c r="G47" s="24" t="s">
        <v>33</v>
      </c>
      <c r="H47" s="13" t="e">
        <f t="shared" si="7"/>
        <v>#VALUE!</v>
      </c>
    </row>
    <row r="48" spans="1:8" ht="15" customHeight="1">
      <c r="A48" s="56" t="s">
        <v>4</v>
      </c>
      <c r="B48" s="95">
        <v>2</v>
      </c>
      <c r="C48" s="77" t="s">
        <v>0</v>
      </c>
      <c r="D48" s="38" t="s">
        <v>103</v>
      </c>
      <c r="E48" s="78"/>
      <c r="F48" s="78"/>
      <c r="G48" s="24" t="s">
        <v>33</v>
      </c>
      <c r="H48" s="13" t="e">
        <f t="shared" si="7"/>
        <v>#VALUE!</v>
      </c>
    </row>
    <row r="49" spans="1:8" ht="15" customHeight="1">
      <c r="A49" s="56" t="s">
        <v>5</v>
      </c>
      <c r="B49" s="95">
        <v>50</v>
      </c>
      <c r="C49" s="77" t="s">
        <v>0</v>
      </c>
      <c r="D49" s="38" t="s">
        <v>104</v>
      </c>
      <c r="E49" s="79">
        <v>2.19</v>
      </c>
      <c r="F49" s="78">
        <v>109.5</v>
      </c>
      <c r="G49" s="24" t="s">
        <v>33</v>
      </c>
      <c r="H49" s="13" t="e">
        <f t="shared" si="7"/>
        <v>#VALUE!</v>
      </c>
    </row>
    <row r="50" spans="1:8" ht="15" customHeight="1">
      <c r="A50" s="56" t="s">
        <v>6</v>
      </c>
      <c r="B50" s="95">
        <v>300</v>
      </c>
      <c r="C50" s="77" t="s">
        <v>0</v>
      </c>
      <c r="D50" s="38" t="s">
        <v>105</v>
      </c>
      <c r="E50" s="79"/>
      <c r="F50" s="78"/>
      <c r="G50" s="24" t="s">
        <v>33</v>
      </c>
      <c r="H50" s="13" t="e">
        <f t="shared" si="7"/>
        <v>#VALUE!</v>
      </c>
    </row>
    <row r="51" spans="1:8" ht="15" customHeight="1">
      <c r="A51" s="56" t="s">
        <v>7</v>
      </c>
      <c r="B51" s="95">
        <v>100</v>
      </c>
      <c r="C51" s="77" t="s">
        <v>0</v>
      </c>
      <c r="D51" s="38" t="s">
        <v>106</v>
      </c>
      <c r="E51" s="79">
        <v>9.67</v>
      </c>
      <c r="F51" s="78">
        <v>967</v>
      </c>
      <c r="G51" s="24" t="s">
        <v>33</v>
      </c>
      <c r="H51" s="13" t="e">
        <f t="shared" si="7"/>
        <v>#VALUE!</v>
      </c>
    </row>
    <row r="52" spans="1:8" s="3" customFormat="1" ht="15" customHeight="1" thickBot="1">
      <c r="A52" s="81"/>
      <c r="B52" s="96"/>
      <c r="C52" s="82"/>
      <c r="D52" s="80" t="s">
        <v>54</v>
      </c>
      <c r="E52" s="112">
        <f>SUM(F46:F51)</f>
        <v>2551.5</v>
      </c>
      <c r="F52" s="113"/>
      <c r="G52" s="110" t="e">
        <f>SUM(H46:H51)</f>
        <v>#VALUE!</v>
      </c>
      <c r="H52" s="111" t="e">
        <f>SUM(#REF!)</f>
        <v>#REF!</v>
      </c>
    </row>
    <row r="53" spans="1:8" ht="15" customHeight="1" thickBot="1">
      <c r="A53" s="26"/>
      <c r="B53" s="97"/>
      <c r="C53" s="27"/>
      <c r="D53" s="28" t="s">
        <v>21</v>
      </c>
      <c r="E53" s="104">
        <f>E43+E52</f>
        <v>66725.33</v>
      </c>
      <c r="F53" s="105"/>
      <c r="G53" s="104" t="e">
        <f>SUM(G43+G52)</f>
        <v>#VALUE!</v>
      </c>
      <c r="H53" s="105"/>
    </row>
    <row r="54" spans="1:8" ht="15" customHeight="1">
      <c r="A54" s="4"/>
      <c r="B54" s="98"/>
      <c r="C54" s="4"/>
      <c r="D54" s="31"/>
      <c r="E54" s="32"/>
      <c r="F54" s="32"/>
      <c r="G54" s="32"/>
      <c r="H54" s="32"/>
    </row>
    <row r="55" spans="1:6" ht="15" customHeight="1">
      <c r="A55" s="14" t="s">
        <v>37</v>
      </c>
      <c r="B55" s="15"/>
      <c r="C55" s="14"/>
      <c r="D55" s="16"/>
      <c r="E55" s="16"/>
      <c r="F55" s="10"/>
    </row>
    <row r="56" spans="1:6" ht="15" customHeight="1">
      <c r="A56" s="14" t="s">
        <v>38</v>
      </c>
      <c r="B56" s="15"/>
      <c r="C56" s="14"/>
      <c r="D56" s="16"/>
      <c r="E56" s="16"/>
      <c r="F56" s="10"/>
    </row>
    <row r="57" spans="1:8" ht="15" customHeight="1">
      <c r="A57" s="17" t="s">
        <v>23</v>
      </c>
      <c r="B57" s="108" t="s">
        <v>36</v>
      </c>
      <c r="C57" s="108"/>
      <c r="D57" s="108"/>
      <c r="F57" s="10"/>
      <c r="G57" s="30" t="s">
        <v>30</v>
      </c>
      <c r="H57" s="19"/>
    </row>
    <row r="58" spans="1:6" ht="15" customHeight="1">
      <c r="A58" s="18"/>
      <c r="B58" s="21"/>
      <c r="C58" s="19"/>
      <c r="D58" s="20"/>
      <c r="E58" s="19"/>
      <c r="F58" s="10"/>
    </row>
    <row r="59" spans="1:6" ht="15" customHeight="1">
      <c r="A59" s="18"/>
      <c r="B59" s="21"/>
      <c r="C59" s="19"/>
      <c r="D59" s="20"/>
      <c r="E59" s="19"/>
      <c r="F59" s="10"/>
    </row>
    <row r="60" spans="1:6" ht="15">
      <c r="A60" s="18"/>
      <c r="B60" s="21"/>
      <c r="C60" s="19"/>
      <c r="D60" s="20"/>
      <c r="E60" s="19"/>
      <c r="F60" s="10"/>
    </row>
    <row r="61" spans="1:6" ht="15">
      <c r="A61" s="21"/>
      <c r="B61" s="21"/>
      <c r="C61" s="22"/>
      <c r="D61" s="23"/>
      <c r="E61" s="23"/>
      <c r="F61" s="10"/>
    </row>
    <row r="62" spans="1:8" ht="15">
      <c r="A62" s="16"/>
      <c r="B62" s="99"/>
      <c r="C62" s="16"/>
      <c r="D62" s="109" t="s">
        <v>39</v>
      </c>
      <c r="E62" s="109"/>
      <c r="F62" s="109"/>
      <c r="G62" s="109"/>
      <c r="H62" s="29"/>
    </row>
    <row r="63" spans="1:8" ht="15">
      <c r="A63" s="16"/>
      <c r="B63" s="21"/>
      <c r="C63" s="22"/>
      <c r="D63" s="102" t="s">
        <v>35</v>
      </c>
      <c r="E63" s="102"/>
      <c r="F63" s="102"/>
      <c r="G63" s="102"/>
      <c r="H63" s="22"/>
    </row>
    <row r="64" spans="1:8" ht="15">
      <c r="A64" s="4"/>
      <c r="B64" s="98"/>
      <c r="C64" s="4"/>
      <c r="D64" s="102" t="s">
        <v>34</v>
      </c>
      <c r="E64" s="102"/>
      <c r="F64" s="102"/>
      <c r="G64" s="102"/>
      <c r="H64" s="22"/>
    </row>
    <row r="65" spans="1:6" ht="15">
      <c r="A65" s="4"/>
      <c r="B65" s="98"/>
      <c r="C65" s="4"/>
      <c r="D65" s="7"/>
      <c r="E65" s="10"/>
      <c r="F65" s="10"/>
    </row>
    <row r="66" spans="1:6" ht="15">
      <c r="A66" s="4"/>
      <c r="B66" s="98"/>
      <c r="C66" s="4"/>
      <c r="D66" s="7"/>
      <c r="E66" s="10"/>
      <c r="F66" s="10"/>
    </row>
    <row r="67" spans="1:6" ht="15">
      <c r="A67" s="4"/>
      <c r="B67" s="98"/>
      <c r="C67" s="4"/>
      <c r="D67" s="7"/>
      <c r="E67" s="10"/>
      <c r="F67" s="10"/>
    </row>
    <row r="68" spans="1:6" ht="15">
      <c r="A68" s="4"/>
      <c r="B68" s="98"/>
      <c r="C68" s="4"/>
      <c r="D68" s="7"/>
      <c r="E68" s="10"/>
      <c r="F68" s="10"/>
    </row>
    <row r="69" spans="1:6" ht="15">
      <c r="A69" s="4"/>
      <c r="B69" s="98"/>
      <c r="C69" s="4"/>
      <c r="D69" s="7"/>
      <c r="E69" s="10"/>
      <c r="F69" s="10"/>
    </row>
    <row r="70" spans="1:6" ht="15">
      <c r="A70" s="4"/>
      <c r="B70" s="98"/>
      <c r="C70" s="4"/>
      <c r="D70" s="7"/>
      <c r="E70" s="10"/>
      <c r="F70" s="10"/>
    </row>
    <row r="71" spans="1:6" ht="15">
      <c r="A71" s="4"/>
      <c r="B71" s="98"/>
      <c r="C71" s="4"/>
      <c r="D71" s="7"/>
      <c r="E71" s="10"/>
      <c r="F71" s="10"/>
    </row>
    <row r="72" spans="1:6" ht="15">
      <c r="A72" s="4"/>
      <c r="B72" s="100"/>
      <c r="C72" s="6"/>
      <c r="D72" s="8"/>
      <c r="E72" s="12"/>
      <c r="F72" s="10"/>
    </row>
    <row r="73" spans="1:6" ht="15">
      <c r="A73" s="4"/>
      <c r="B73" s="100"/>
      <c r="C73" s="6"/>
      <c r="D73" s="8"/>
      <c r="E73" s="12"/>
      <c r="F73" s="10"/>
    </row>
    <row r="74" spans="1:6" ht="15">
      <c r="A74" s="4"/>
      <c r="B74" s="98"/>
      <c r="C74" s="5"/>
      <c r="D74" s="7"/>
      <c r="E74" s="10"/>
      <c r="F74" s="11"/>
    </row>
  </sheetData>
  <mergeCells count="12">
    <mergeCell ref="D64:G64"/>
    <mergeCell ref="A2:H2"/>
    <mergeCell ref="D63:G63"/>
    <mergeCell ref="E53:F53"/>
    <mergeCell ref="G53:H53"/>
    <mergeCell ref="A3:H3"/>
    <mergeCell ref="B57:D57"/>
    <mergeCell ref="D62:G62"/>
    <mergeCell ref="G43:H43"/>
    <mergeCell ref="E43:F43"/>
    <mergeCell ref="E52:F52"/>
    <mergeCell ref="G52:H52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2020-03-10T08:35:19Z</dcterms:modified>
  <cp:category/>
  <cp:version/>
  <cp:contentType/>
  <cp:contentStatus/>
</cp:coreProperties>
</file>