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27495" windowHeight="15780"/>
  </bookViews>
  <sheets>
    <sheet name="PS-01 - Oprava rozvodů NN" sheetId="2" r:id="rId1"/>
  </sheets>
  <definedNames>
    <definedName name="_xlnm.Print_Titles" localSheetId="0">'PS-01 - Oprava rozvodů NN'!$129:$129</definedName>
    <definedName name="_xlnm.Print_Area" localSheetId="0">'PS-01 - Oprava rozvodů NN'!$C$4:$Q$70,'PS-01 - Oprava rozvodů NN'!$C$76:$Q$113,'PS-01 - Oprava rozvodů NN'!$C$119:$Q$231</definedName>
  </definedNames>
  <calcPr calcId="145621"/>
</workbook>
</file>

<file path=xl/calcChain.xml><?xml version="1.0" encoding="utf-8"?>
<calcChain xmlns="http://schemas.openxmlformats.org/spreadsheetml/2006/main">
  <c r="BA231" i="2" l="1"/>
  <c r="AZ231" i="2"/>
  <c r="AY231" i="2"/>
  <c r="AX231" i="2"/>
  <c r="BC231" i="2"/>
  <c r="N231" i="2"/>
  <c r="AW231" i="2" s="1"/>
  <c r="BA230" i="2"/>
  <c r="AZ230" i="2"/>
  <c r="AY230" i="2"/>
  <c r="AX230" i="2"/>
  <c r="BC230" i="2"/>
  <c r="BC229" i="2" s="1"/>
  <c r="N229" i="2" s="1"/>
  <c r="N109" i="2" s="1"/>
  <c r="N230" i="2"/>
  <c r="AW230" i="2" s="1"/>
  <c r="BA228" i="2"/>
  <c r="AZ228" i="2"/>
  <c r="AY228" i="2"/>
  <c r="AX228" i="2"/>
  <c r="BC228" i="2"/>
  <c r="N228" i="2"/>
  <c r="AW228" i="2" s="1"/>
  <c r="BA227" i="2"/>
  <c r="AZ227" i="2"/>
  <c r="AY227" i="2"/>
  <c r="AX227" i="2"/>
  <c r="AW227" i="2"/>
  <c r="BC227" i="2"/>
  <c r="BC226" i="2" s="1"/>
  <c r="N226" i="2" s="1"/>
  <c r="N108" i="2" s="1"/>
  <c r="N227" i="2"/>
  <c r="BA225" i="2"/>
  <c r="AZ225" i="2"/>
  <c r="AY225" i="2"/>
  <c r="AX225" i="2"/>
  <c r="BC225" i="2"/>
  <c r="N225" i="2"/>
  <c r="AW225" i="2" s="1"/>
  <c r="BA224" i="2"/>
  <c r="AZ224" i="2"/>
  <c r="AY224" i="2"/>
  <c r="AX224" i="2"/>
  <c r="BC224" i="2"/>
  <c r="BC223" i="2" s="1"/>
  <c r="N223" i="2" s="1"/>
  <c r="N107" i="2" s="1"/>
  <c r="N224" i="2"/>
  <c r="AW224" i="2" s="1"/>
  <c r="BA222" i="2"/>
  <c r="AZ222" i="2"/>
  <c r="AY222" i="2"/>
  <c r="AX222" i="2"/>
  <c r="AW222" i="2"/>
  <c r="BC222" i="2"/>
  <c r="N222" i="2"/>
  <c r="BA221" i="2"/>
  <c r="AZ221" i="2"/>
  <c r="AY221" i="2"/>
  <c r="AX221" i="2"/>
  <c r="AW221" i="2"/>
  <c r="BC221" i="2"/>
  <c r="N221" i="2"/>
  <c r="BA220" i="2"/>
  <c r="AZ220" i="2"/>
  <c r="AY220" i="2"/>
  <c r="AX220" i="2"/>
  <c r="AW220" i="2"/>
  <c r="BC220" i="2"/>
  <c r="N220" i="2"/>
  <c r="BA219" i="2"/>
  <c r="AZ219" i="2"/>
  <c r="AY219" i="2"/>
  <c r="AX219" i="2"/>
  <c r="AW219" i="2"/>
  <c r="BC219" i="2"/>
  <c r="N219" i="2"/>
  <c r="BA218" i="2"/>
  <c r="AZ218" i="2"/>
  <c r="AY218" i="2"/>
  <c r="AX218" i="2"/>
  <c r="AW218" i="2"/>
  <c r="BC218" i="2"/>
  <c r="N218" i="2"/>
  <c r="BA217" i="2"/>
  <c r="AZ217" i="2"/>
  <c r="AY217" i="2"/>
  <c r="AX217" i="2"/>
  <c r="AW217" i="2"/>
  <c r="BC217" i="2"/>
  <c r="N217" i="2"/>
  <c r="BA215" i="2"/>
  <c r="AZ215" i="2"/>
  <c r="AY215" i="2"/>
  <c r="AX215" i="2"/>
  <c r="BC215" i="2"/>
  <c r="N215" i="2"/>
  <c r="AW215" i="2" s="1"/>
  <c r="BA214" i="2"/>
  <c r="AZ214" i="2"/>
  <c r="AY214" i="2"/>
  <c r="AX214" i="2"/>
  <c r="BC214" i="2"/>
  <c r="N214" i="2"/>
  <c r="AW214" i="2" s="1"/>
  <c r="BA213" i="2"/>
  <c r="AZ213" i="2"/>
  <c r="AY213" i="2"/>
  <c r="AX213" i="2"/>
  <c r="BC213" i="2"/>
  <c r="N213" i="2"/>
  <c r="AW213" i="2" s="1"/>
  <c r="BA211" i="2"/>
  <c r="AZ211" i="2"/>
  <c r="AY211" i="2"/>
  <c r="AX211" i="2"/>
  <c r="BC211" i="2"/>
  <c r="N211" i="2"/>
  <c r="AW211" i="2" s="1"/>
  <c r="BA210" i="2"/>
  <c r="AZ210" i="2"/>
  <c r="AY210" i="2"/>
  <c r="AX210" i="2"/>
  <c r="BC210" i="2"/>
  <c r="N210" i="2"/>
  <c r="AW210" i="2" s="1"/>
  <c r="BA209" i="2"/>
  <c r="AZ209" i="2"/>
  <c r="AY209" i="2"/>
  <c r="AX209" i="2"/>
  <c r="BC209" i="2"/>
  <c r="N209" i="2"/>
  <c r="AW209" i="2" s="1"/>
  <c r="BA207" i="2"/>
  <c r="AZ207" i="2"/>
  <c r="AY207" i="2"/>
  <c r="AX207" i="2"/>
  <c r="BC207" i="2"/>
  <c r="N207" i="2"/>
  <c r="AW207" i="2" s="1"/>
  <c r="BA206" i="2"/>
  <c r="AZ206" i="2"/>
  <c r="AY206" i="2"/>
  <c r="AX206" i="2"/>
  <c r="BC206" i="2"/>
  <c r="N206" i="2"/>
  <c r="AW206" i="2" s="1"/>
  <c r="BA203" i="2"/>
  <c r="AZ203" i="2"/>
  <c r="AY203" i="2"/>
  <c r="AX203" i="2"/>
  <c r="BC203" i="2"/>
  <c r="N203" i="2"/>
  <c r="AW203" i="2" s="1"/>
  <c r="BA202" i="2"/>
  <c r="AZ202" i="2"/>
  <c r="AY202" i="2"/>
  <c r="AX202" i="2"/>
  <c r="BC202" i="2"/>
  <c r="N202" i="2"/>
  <c r="AW202" i="2" s="1"/>
  <c r="BA200" i="2"/>
  <c r="AZ200" i="2"/>
  <c r="AY200" i="2"/>
  <c r="AX200" i="2"/>
  <c r="BC200" i="2"/>
  <c r="N200" i="2"/>
  <c r="AW200" i="2" s="1"/>
  <c r="BA199" i="2"/>
  <c r="AZ199" i="2"/>
  <c r="AY199" i="2"/>
  <c r="AX199" i="2"/>
  <c r="BC199" i="2"/>
  <c r="N199" i="2"/>
  <c r="AW199" i="2" s="1"/>
  <c r="BA198" i="2"/>
  <c r="AZ198" i="2"/>
  <c r="AY198" i="2"/>
  <c r="AX198" i="2"/>
  <c r="BC198" i="2"/>
  <c r="N198" i="2"/>
  <c r="AW198" i="2" s="1"/>
  <c r="BA197" i="2"/>
  <c r="AZ197" i="2"/>
  <c r="AY197" i="2"/>
  <c r="AX197" i="2"/>
  <c r="BC197" i="2"/>
  <c r="N197" i="2"/>
  <c r="AW197" i="2" s="1"/>
  <c r="BA196" i="2"/>
  <c r="AZ196" i="2"/>
  <c r="AY196" i="2"/>
  <c r="AX196" i="2"/>
  <c r="BC196" i="2"/>
  <c r="N196" i="2"/>
  <c r="AW196" i="2" s="1"/>
  <c r="BA195" i="2"/>
  <c r="AZ195" i="2"/>
  <c r="AY195" i="2"/>
  <c r="AX195" i="2"/>
  <c r="AW195" i="2"/>
  <c r="BC195" i="2"/>
  <c r="N195" i="2"/>
  <c r="BA194" i="2"/>
  <c r="AZ194" i="2"/>
  <c r="AY194" i="2"/>
  <c r="AX194" i="2"/>
  <c r="BC194" i="2"/>
  <c r="N194" i="2"/>
  <c r="AW194" i="2" s="1"/>
  <c r="BA193" i="2"/>
  <c r="AZ193" i="2"/>
  <c r="AY193" i="2"/>
  <c r="AX193" i="2"/>
  <c r="AW193" i="2"/>
  <c r="BC193" i="2"/>
  <c r="N193" i="2"/>
  <c r="BA191" i="2"/>
  <c r="AZ191" i="2"/>
  <c r="AY191" i="2"/>
  <c r="AX191" i="2"/>
  <c r="BC191" i="2"/>
  <c r="N191" i="2"/>
  <c r="AW191" i="2" s="1"/>
  <c r="BA190" i="2"/>
  <c r="AZ190" i="2"/>
  <c r="AY190" i="2"/>
  <c r="AX190" i="2"/>
  <c r="BC190" i="2"/>
  <c r="N190" i="2"/>
  <c r="AW190" i="2" s="1"/>
  <c r="BA189" i="2"/>
  <c r="AZ189" i="2"/>
  <c r="AY189" i="2"/>
  <c r="AX189" i="2"/>
  <c r="BC189" i="2"/>
  <c r="N189" i="2"/>
  <c r="AW189" i="2" s="1"/>
  <c r="BA188" i="2"/>
  <c r="AZ188" i="2"/>
  <c r="AY188" i="2"/>
  <c r="AX188" i="2"/>
  <c r="BC188" i="2"/>
  <c r="N188" i="2"/>
  <c r="AW188" i="2" s="1"/>
  <c r="BA187" i="2"/>
  <c r="AZ187" i="2"/>
  <c r="AY187" i="2"/>
  <c r="AX187" i="2"/>
  <c r="BC187" i="2"/>
  <c r="N187" i="2"/>
  <c r="AW187" i="2" s="1"/>
  <c r="BA186" i="2"/>
  <c r="AZ186" i="2"/>
  <c r="AY186" i="2"/>
  <c r="AX186" i="2"/>
  <c r="BC186" i="2"/>
  <c r="N186" i="2"/>
  <c r="AW186" i="2" s="1"/>
  <c r="BA185" i="2"/>
  <c r="AZ185" i="2"/>
  <c r="AY185" i="2"/>
  <c r="AX185" i="2"/>
  <c r="BC185" i="2"/>
  <c r="N185" i="2"/>
  <c r="AW185" i="2" s="1"/>
  <c r="BA184" i="2"/>
  <c r="AZ184" i="2"/>
  <c r="AY184" i="2"/>
  <c r="AX184" i="2"/>
  <c r="AW184" i="2"/>
  <c r="BC184" i="2"/>
  <c r="N184" i="2"/>
  <c r="BA183" i="2"/>
  <c r="AZ183" i="2"/>
  <c r="AY183" i="2"/>
  <c r="AX183" i="2"/>
  <c r="BC183" i="2"/>
  <c r="N183" i="2"/>
  <c r="AW183" i="2" s="1"/>
  <c r="BA182" i="2"/>
  <c r="AZ182" i="2"/>
  <c r="AY182" i="2"/>
  <c r="AX182" i="2"/>
  <c r="AW182" i="2"/>
  <c r="BC182" i="2"/>
  <c r="N182" i="2"/>
  <c r="BA181" i="2"/>
  <c r="AZ181" i="2"/>
  <c r="AY181" i="2"/>
  <c r="AX181" i="2"/>
  <c r="BC181" i="2"/>
  <c r="N181" i="2"/>
  <c r="AW181" i="2" s="1"/>
  <c r="BA180" i="2"/>
  <c r="AZ180" i="2"/>
  <c r="AY180" i="2"/>
  <c r="AX180" i="2"/>
  <c r="BC180" i="2"/>
  <c r="N180" i="2"/>
  <c r="AW180" i="2" s="1"/>
  <c r="BA179" i="2"/>
  <c r="AZ179" i="2"/>
  <c r="AY179" i="2"/>
  <c r="AX179" i="2"/>
  <c r="BC179" i="2"/>
  <c r="N179" i="2"/>
  <c r="AW179" i="2" s="1"/>
  <c r="BA178" i="2"/>
  <c r="AZ178" i="2"/>
  <c r="AY178" i="2"/>
  <c r="AX178" i="2"/>
  <c r="BC178" i="2"/>
  <c r="N178" i="2"/>
  <c r="AW178" i="2" s="1"/>
  <c r="BA177" i="2"/>
  <c r="AZ177" i="2"/>
  <c r="AY177" i="2"/>
  <c r="AX177" i="2"/>
  <c r="BC177" i="2"/>
  <c r="N177" i="2"/>
  <c r="AW177" i="2" s="1"/>
  <c r="BA176" i="2"/>
  <c r="AZ176" i="2"/>
  <c r="AY176" i="2"/>
  <c r="AX176" i="2"/>
  <c r="AW176" i="2"/>
  <c r="BC176" i="2"/>
  <c r="N176" i="2"/>
  <c r="BA175" i="2"/>
  <c r="AZ175" i="2"/>
  <c r="AY175" i="2"/>
  <c r="AX175" i="2"/>
  <c r="BC175" i="2"/>
  <c r="N175" i="2"/>
  <c r="AW175" i="2" s="1"/>
  <c r="BA174" i="2"/>
  <c r="AZ174" i="2"/>
  <c r="AY174" i="2"/>
  <c r="AX174" i="2"/>
  <c r="AW174" i="2"/>
  <c r="BC174" i="2"/>
  <c r="N174" i="2"/>
  <c r="BA173" i="2"/>
  <c r="AZ173" i="2"/>
  <c r="AY173" i="2"/>
  <c r="AX173" i="2"/>
  <c r="BC173" i="2"/>
  <c r="N173" i="2"/>
  <c r="AW173" i="2" s="1"/>
  <c r="BA170" i="2"/>
  <c r="AZ170" i="2"/>
  <c r="AY170" i="2"/>
  <c r="AX170" i="2"/>
  <c r="BC170" i="2"/>
  <c r="N170" i="2"/>
  <c r="AW170" i="2" s="1"/>
  <c r="BA169" i="2"/>
  <c r="AZ169" i="2"/>
  <c r="AY169" i="2"/>
  <c r="AX169" i="2"/>
  <c r="AW169" i="2"/>
  <c r="BC169" i="2"/>
  <c r="N169" i="2"/>
  <c r="BA168" i="2"/>
  <c r="AZ168" i="2"/>
  <c r="AY168" i="2"/>
  <c r="AX168" i="2"/>
  <c r="BC168" i="2"/>
  <c r="N168" i="2"/>
  <c r="AW168" i="2" s="1"/>
  <c r="BA166" i="2"/>
  <c r="AZ166" i="2"/>
  <c r="AY166" i="2"/>
  <c r="AX166" i="2"/>
  <c r="BC166" i="2"/>
  <c r="N166" i="2"/>
  <c r="AW166" i="2" s="1"/>
  <c r="BA165" i="2"/>
  <c r="AZ165" i="2"/>
  <c r="AY165" i="2"/>
  <c r="AX165" i="2"/>
  <c r="BC165" i="2"/>
  <c r="BC164" i="2" s="1"/>
  <c r="N164" i="2" s="1"/>
  <c r="N96" i="2" s="1"/>
  <c r="N165" i="2"/>
  <c r="AW165" i="2" s="1"/>
  <c r="BA163" i="2"/>
  <c r="AZ163" i="2"/>
  <c r="AY163" i="2"/>
  <c r="AX163" i="2"/>
  <c r="BC163" i="2"/>
  <c r="N163" i="2"/>
  <c r="AW163" i="2" s="1"/>
  <c r="BA162" i="2"/>
  <c r="AZ162" i="2"/>
  <c r="AY162" i="2"/>
  <c r="AX162" i="2"/>
  <c r="BC162" i="2"/>
  <c r="N162" i="2"/>
  <c r="AW162" i="2" s="1"/>
  <c r="BA161" i="2"/>
  <c r="AZ161" i="2"/>
  <c r="AY161" i="2"/>
  <c r="AX161" i="2"/>
  <c r="BC161" i="2"/>
  <c r="N161" i="2"/>
  <c r="AW161" i="2" s="1"/>
  <c r="BA160" i="2"/>
  <c r="AZ160" i="2"/>
  <c r="AY160" i="2"/>
  <c r="AX160" i="2"/>
  <c r="AW160" i="2"/>
  <c r="BC160" i="2"/>
  <c r="N160" i="2"/>
  <c r="BA159" i="2"/>
  <c r="AZ159" i="2"/>
  <c r="AY159" i="2"/>
  <c r="AX159" i="2"/>
  <c r="BC159" i="2"/>
  <c r="N159" i="2"/>
  <c r="AW159" i="2" s="1"/>
  <c r="BA158" i="2"/>
  <c r="AZ158" i="2"/>
  <c r="AY158" i="2"/>
  <c r="AX158" i="2"/>
  <c r="AW158" i="2"/>
  <c r="BC158" i="2"/>
  <c r="N158" i="2"/>
  <c r="BA157" i="2"/>
  <c r="AZ157" i="2"/>
  <c r="AY157" i="2"/>
  <c r="AX157" i="2"/>
  <c r="BC157" i="2"/>
  <c r="N157" i="2"/>
  <c r="AW157" i="2" s="1"/>
  <c r="BA156" i="2"/>
  <c r="AZ156" i="2"/>
  <c r="AY156" i="2"/>
  <c r="AX156" i="2"/>
  <c r="BC156" i="2"/>
  <c r="N156" i="2"/>
  <c r="AW156" i="2" s="1"/>
  <c r="BA155" i="2"/>
  <c r="AZ155" i="2"/>
  <c r="AY155" i="2"/>
  <c r="AX155" i="2"/>
  <c r="BC155" i="2"/>
  <c r="N155" i="2"/>
  <c r="AW155" i="2" s="1"/>
  <c r="BA154" i="2"/>
  <c r="AZ154" i="2"/>
  <c r="AY154" i="2"/>
  <c r="AX154" i="2"/>
  <c r="BC154" i="2"/>
  <c r="N154" i="2"/>
  <c r="AW154" i="2" s="1"/>
  <c r="BA152" i="2"/>
  <c r="AZ152" i="2"/>
  <c r="AY152" i="2"/>
  <c r="AX152" i="2"/>
  <c r="BC152" i="2"/>
  <c r="N152" i="2"/>
  <c r="AW152" i="2" s="1"/>
  <c r="BA151" i="2"/>
  <c r="AZ151" i="2"/>
  <c r="AY151" i="2"/>
  <c r="AX151" i="2"/>
  <c r="BC151" i="2"/>
  <c r="N151" i="2"/>
  <c r="AW151" i="2" s="1"/>
  <c r="BA148" i="2"/>
  <c r="AZ148" i="2"/>
  <c r="AY148" i="2"/>
  <c r="AX148" i="2"/>
  <c r="BC148" i="2"/>
  <c r="N148" i="2"/>
  <c r="AW148" i="2" s="1"/>
  <c r="BA147" i="2"/>
  <c r="AZ147" i="2"/>
  <c r="AY147" i="2"/>
  <c r="AX147" i="2"/>
  <c r="BC147" i="2"/>
  <c r="N147" i="2"/>
  <c r="AW147" i="2" s="1"/>
  <c r="BA146" i="2"/>
  <c r="AZ146" i="2"/>
  <c r="AY146" i="2"/>
  <c r="AX146" i="2"/>
  <c r="BC146" i="2"/>
  <c r="N146" i="2"/>
  <c r="AW146" i="2" s="1"/>
  <c r="BA144" i="2"/>
  <c r="AZ144" i="2"/>
  <c r="AY144" i="2"/>
  <c r="AX144" i="2"/>
  <c r="AW144" i="2"/>
  <c r="BC144" i="2"/>
  <c r="N144" i="2"/>
  <c r="BA143" i="2"/>
  <c r="AZ143" i="2"/>
  <c r="AY143" i="2"/>
  <c r="AX143" i="2"/>
  <c r="BC143" i="2"/>
  <c r="N143" i="2"/>
  <c r="AW143" i="2" s="1"/>
  <c r="BA142" i="2"/>
  <c r="AZ142" i="2"/>
  <c r="AY142" i="2"/>
  <c r="AX142" i="2"/>
  <c r="AW142" i="2"/>
  <c r="BC142" i="2"/>
  <c r="N142" i="2"/>
  <c r="BA141" i="2"/>
  <c r="AZ141" i="2"/>
  <c r="AY141" i="2"/>
  <c r="AX141" i="2"/>
  <c r="BC141" i="2"/>
  <c r="N141" i="2"/>
  <c r="AW141" i="2" s="1"/>
  <c r="BA140" i="2"/>
  <c r="AZ140" i="2"/>
  <c r="AY140" i="2"/>
  <c r="AX140" i="2"/>
  <c r="BC140" i="2"/>
  <c r="BC139" i="2" s="1"/>
  <c r="N139" i="2" s="1"/>
  <c r="N91" i="2" s="1"/>
  <c r="N140" i="2"/>
  <c r="AW140" i="2" s="1"/>
  <c r="BA138" i="2"/>
  <c r="AZ138" i="2"/>
  <c r="AY138" i="2"/>
  <c r="AX138" i="2"/>
  <c r="BC138" i="2"/>
  <c r="N138" i="2"/>
  <c r="AW138" i="2" s="1"/>
  <c r="BA137" i="2"/>
  <c r="AZ137" i="2"/>
  <c r="AY137" i="2"/>
  <c r="AX137" i="2"/>
  <c r="BC137" i="2"/>
  <c r="N137" i="2"/>
  <c r="AW137" i="2" s="1"/>
  <c r="BA136" i="2"/>
  <c r="AZ136" i="2"/>
  <c r="AY136" i="2"/>
  <c r="AX136" i="2"/>
  <c r="BC136" i="2"/>
  <c r="N136" i="2"/>
  <c r="AW136" i="2" s="1"/>
  <c r="BA135" i="2"/>
  <c r="AZ135" i="2"/>
  <c r="AY135" i="2"/>
  <c r="AX135" i="2"/>
  <c r="BC135" i="2"/>
  <c r="N135" i="2"/>
  <c r="AW135" i="2" s="1"/>
  <c r="BA134" i="2"/>
  <c r="AZ134" i="2"/>
  <c r="AY134" i="2"/>
  <c r="AX134" i="2"/>
  <c r="BC134" i="2"/>
  <c r="N134" i="2"/>
  <c r="AW134" i="2" s="1"/>
  <c r="BA133" i="2"/>
  <c r="AZ133" i="2"/>
  <c r="AY133" i="2"/>
  <c r="H34" i="2" s="1"/>
  <c r="AX133" i="2"/>
  <c r="BC133" i="2"/>
  <c r="N133" i="2"/>
  <c r="AW133" i="2" s="1"/>
  <c r="F124" i="2"/>
  <c r="F122" i="2"/>
  <c r="M28" i="2"/>
  <c r="F81" i="2"/>
  <c r="F79" i="2"/>
  <c r="M127" i="2"/>
  <c r="M83" i="2"/>
  <c r="F84" i="2"/>
  <c r="F126" i="2"/>
  <c r="M124" i="2"/>
  <c r="F78" i="2"/>
  <c r="M81" i="2" l="1"/>
  <c r="M84" i="2"/>
  <c r="BC192" i="2"/>
  <c r="N192" i="2" s="1"/>
  <c r="N100" i="2" s="1"/>
  <c r="M126" i="2"/>
  <c r="F121" i="2"/>
  <c r="BC201" i="2"/>
  <c r="N201" i="2" s="1"/>
  <c r="N101" i="2" s="1"/>
  <c r="BC208" i="2"/>
  <c r="N208" i="2" s="1"/>
  <c r="N104" i="2" s="1"/>
  <c r="BC145" i="2"/>
  <c r="N145" i="2" s="1"/>
  <c r="N92" i="2" s="1"/>
  <c r="BC153" i="2"/>
  <c r="N153" i="2" s="1"/>
  <c r="N95" i="2" s="1"/>
  <c r="BC205" i="2"/>
  <c r="N205" i="2" s="1"/>
  <c r="N103" i="2" s="1"/>
  <c r="BC212" i="2"/>
  <c r="N212" i="2" s="1"/>
  <c r="N105" i="2" s="1"/>
  <c r="BC216" i="2"/>
  <c r="N216" i="2" s="1"/>
  <c r="N106" i="2" s="1"/>
  <c r="F83" i="2"/>
  <c r="F127" i="2"/>
  <c r="H35" i="2"/>
  <c r="BC167" i="2"/>
  <c r="N167" i="2" s="1"/>
  <c r="N97" i="2" s="1"/>
  <c r="BC172" i="2"/>
  <c r="BC132" i="2"/>
  <c r="H36" i="2"/>
  <c r="BC150" i="2"/>
  <c r="BC204" i="2" l="1"/>
  <c r="N204" i="2" s="1"/>
  <c r="N102" i="2" s="1"/>
  <c r="N150" i="2"/>
  <c r="N94" i="2" s="1"/>
  <c r="BC149" i="2"/>
  <c r="N149" i="2" s="1"/>
  <c r="N93" i="2" s="1"/>
  <c r="BC171" i="2"/>
  <c r="N171" i="2" s="1"/>
  <c r="N98" i="2" s="1"/>
  <c r="N172" i="2"/>
  <c r="N99" i="2" s="1"/>
  <c r="N132" i="2"/>
  <c r="N90" i="2" s="1"/>
  <c r="BC131" i="2"/>
  <c r="N131" i="2" l="1"/>
  <c r="N89" i="2" s="1"/>
  <c r="BC130" i="2"/>
  <c r="N130" i="2" s="1"/>
  <c r="N88" i="2" s="1"/>
  <c r="L113" i="2" l="1"/>
  <c r="M27" i="2"/>
  <c r="M30" i="2" s="1"/>
  <c r="L38" i="2" l="1"/>
</calcChain>
</file>

<file path=xl/sharedStrings.xml><?xml version="1.0" encoding="utf-8"?>
<sst xmlns="http://schemas.openxmlformats.org/spreadsheetml/2006/main" count="1185" uniqueCount="415">
  <si>
    <t>List obsahuje:</t>
  </si>
  <si>
    <t/>
  </si>
  <si>
    <t>False</t>
  </si>
  <si>
    <t>optimalizováno pro tisk sestav ve formátu A4 - na výšku</t>
  </si>
  <si>
    <t>15</t>
  </si>
  <si>
    <t>17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</si>
  <si>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</si>
  <si>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</si>
  <si>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</si>
  <si>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</si>
  <si>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</si>
  <si>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</si>
  <si>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</si>
  <si>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</si>
  <si>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</si>
  <si>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</si>
  <si>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</si>
  <si>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</si>
  <si>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</si>
  <si>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</si>
  <si>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</si>
  <si>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</si>
  <si>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</si>
  <si>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</si>
  <si>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</si>
  <si>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</si>
  <si>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</si>
  <si>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</si>
  <si>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</si>
  <si>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</si>
  <si>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</si>
  <si>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</si>
  <si>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</si>
  <si>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</si>
  <si>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</si>
  <si>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</si>
  <si>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</si>
  <si>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</si>
  <si>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</si>
  <si>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</si>
  <si>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{788edb07-2c96-4cad-a8fd-b8de3925666d}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</si>
  <si>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</si>
  <si>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</si>
  <si>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</si>
  <si>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</si>
  <si>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</si>
  <si>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</si>
  <si>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</si>
  <si>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</si>
  <si>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</si>
  <si>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PS-01 - Oprava rozvodů NN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</si>
  <si>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</si>
  <si>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</si>
  <si>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</si>
  <si>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</si>
  <si>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</si>
  <si>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</si>
  <si>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</si>
  <si>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</si>
  <si>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</si>
  <si>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</si>
  <si>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</si>
  <si>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</si>
  <si>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740 - Elektromontáže - zkoušky a revize</t>
  </si>
  <si>
    <t xml:space="preserve">    743 - Elektromontáže - hrubá montáž</t>
  </si>
  <si>
    <t xml:space="preserve">    744 - Elektromontáže - rozvody vodičů měděných</t>
  </si>
  <si>
    <t xml:space="preserve">    749 - Elektromontáže - ostatní práce a konstrukce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</si>
  <si>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</si>
  <si>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</si>
  <si>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</si>
  <si>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58-M - Revize vyhrazených technických zařízení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</si>
  <si>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</si>
  <si>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</si>
  <si>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</si>
  <si>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</si>
  <si>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</si>
  <si>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</si>
  <si>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</si>
  <si>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</si>
  <si>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</si>
  <si>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</si>
  <si>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</si>
  <si>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</si>
  <si>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</si>
  <si>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</si>
  <si>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</si>
  <si>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</si>
  <si>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ROZPOCET</t>
  </si>
  <si>
    <t>59</t>
  </si>
  <si>
    <t>K</t>
  </si>
  <si>
    <t>119003121.R</t>
  </si>
  <si>
    <t>Pomocné konstrukce při zabezpečení pracoviště mobilní plotovou zábranou výšky do 2 m zřízení</t>
  </si>
  <si>
    <t>m</t>
  </si>
  <si>
    <t>4</t>
  </si>
  <si>
    <t>1666436170</t>
  </si>
  <si>
    <t>60</t>
  </si>
  <si>
    <t>119003122.R</t>
  </si>
  <si>
    <t>Pomocné konstrukce při zabezpečení pracoviště mobilní plotovou zábranou výšky do 2 m odstranění</t>
  </si>
  <si>
    <t>955758715</t>
  </si>
  <si>
    <t>61</t>
  </si>
  <si>
    <t>119003131.R</t>
  </si>
  <si>
    <t>Pomocné konstrukce při zabezpečení pracoviště výstražnou páskou zřízení, včetně dodávky výstražné pásky</t>
  </si>
  <si>
    <t>-2059818254</t>
  </si>
  <si>
    <t>62</t>
  </si>
  <si>
    <t>119003132.R</t>
  </si>
  <si>
    <t>Pomocné konstrukce při zabezpečení pracoviště výstražnou páskou odstranění</t>
  </si>
  <si>
    <t>-852285704</t>
  </si>
  <si>
    <t>63</t>
  </si>
  <si>
    <t>119003141</t>
  </si>
  <si>
    <t>Pomocné konstrukce při zabezpečení plastovým oplocením výšky do 1 m zřízení</t>
  </si>
  <si>
    <t>-240390402</t>
  </si>
  <si>
    <t>64</t>
  </si>
  <si>
    <t>119003142</t>
  </si>
  <si>
    <t>Pomocné konstrukce při zabezpečení plastovým oplocením výšky do 1 m odstranění</t>
  </si>
  <si>
    <t>441459534</t>
  </si>
  <si>
    <t>49</t>
  </si>
  <si>
    <t>952902021</t>
  </si>
  <si>
    <t>Čištění budov zametení hladkých podlah</t>
  </si>
  <si>
    <t>m2</t>
  </si>
  <si>
    <t>-1830216683</t>
  </si>
  <si>
    <t>52</t>
  </si>
  <si>
    <t>952902031</t>
  </si>
  <si>
    <t>Čištění budov omytí hladkých podlah</t>
  </si>
  <si>
    <t>-2121530045</t>
  </si>
  <si>
    <t>50</t>
  </si>
  <si>
    <t>952902121</t>
  </si>
  <si>
    <t>Čištění budov zametení drsných podlah</t>
  </si>
  <si>
    <t>-1034229199</t>
  </si>
  <si>
    <t>51</t>
  </si>
  <si>
    <t>952902221</t>
  </si>
  <si>
    <t>Čištění budov zametení schodišť</t>
  </si>
  <si>
    <t>-66619776</t>
  </si>
  <si>
    <t>53</t>
  </si>
  <si>
    <t>952902231</t>
  </si>
  <si>
    <t>Čištění budov omytí schodišť</t>
  </si>
  <si>
    <t>-1798865878</t>
  </si>
  <si>
    <t>37</t>
  </si>
  <si>
    <t>997013501</t>
  </si>
  <si>
    <t>Odvoz suti a vybouraných hmot na skládku nebo meziskládku do 1 km se složením</t>
  </si>
  <si>
    <t>t</t>
  </si>
  <si>
    <t>1149793354</t>
  </si>
  <si>
    <t>38</t>
  </si>
  <si>
    <t>997013509</t>
  </si>
  <si>
    <t>Příplatek k odvozu suti a vybouraných hmot na skládku ZKD 1 km přes 1 km</t>
  </si>
  <si>
    <t>-1555970529</t>
  </si>
  <si>
    <t>36</t>
  </si>
  <si>
    <t>997013831</t>
  </si>
  <si>
    <t>Poplatek za uložení stavebního směsného odpadu na skládce (skládkovné)</t>
  </si>
  <si>
    <t>-1476601821</t>
  </si>
  <si>
    <t>46</t>
  </si>
  <si>
    <t>740991300</t>
  </si>
  <si>
    <t>Celková prohlídka elektrického rozvodu a zařízení do 1 milionu Kč</t>
  </si>
  <si>
    <t>kus</t>
  </si>
  <si>
    <t>16</t>
  </si>
  <si>
    <t>-443128945</t>
  </si>
  <si>
    <t>47</t>
  </si>
  <si>
    <t>740991910</t>
  </si>
  <si>
    <t>Příplatek k celkové prohlídce za každých dalších 500 000,- Kč</t>
  </si>
  <si>
    <t>604631421</t>
  </si>
  <si>
    <t>69</t>
  </si>
  <si>
    <t>743532111</t>
  </si>
  <si>
    <t>Montáž výložník atypický nástěnný se stojinou a 1 rameno</t>
  </si>
  <si>
    <t>48547032</t>
  </si>
  <si>
    <t>73</t>
  </si>
  <si>
    <t>M</t>
  </si>
  <si>
    <t>345755630.R</t>
  </si>
  <si>
    <t>profil nosný DS 200 - 600</t>
  </si>
  <si>
    <t>8</t>
  </si>
  <si>
    <t>-1849278071</t>
  </si>
  <si>
    <t>70</t>
  </si>
  <si>
    <t>743542211</t>
  </si>
  <si>
    <t>Montáž rošt a lávka atypická zesílená šířky do 200 mm se zhotovením</t>
  </si>
  <si>
    <t>1249996213</t>
  </si>
  <si>
    <t>74</t>
  </si>
  <si>
    <t>345754930.R</t>
  </si>
  <si>
    <t>kabelová lávka 60x200</t>
  </si>
  <si>
    <t>32</t>
  </si>
  <si>
    <t>-1814612587</t>
  </si>
  <si>
    <t>71</t>
  </si>
  <si>
    <t>743542212</t>
  </si>
  <si>
    <t>Montáž rošt a lávka atypická zesílená šířky do 400 mm se zhotovením</t>
  </si>
  <si>
    <t>-848027691</t>
  </si>
  <si>
    <t>75</t>
  </si>
  <si>
    <t>345754940.R</t>
  </si>
  <si>
    <t>kabelová lávka 60x400</t>
  </si>
  <si>
    <t>1104820554</t>
  </si>
  <si>
    <t>72</t>
  </si>
  <si>
    <t>743542213</t>
  </si>
  <si>
    <t>Montáž rošt a lávka atypická zesílená šířky do 600 mm se zhotovením</t>
  </si>
  <si>
    <t>-2141043442</t>
  </si>
  <si>
    <t>76</t>
  </si>
  <si>
    <t>345754950.R</t>
  </si>
  <si>
    <t>kabelová lávka 60x600</t>
  </si>
  <si>
    <t>-1262827176</t>
  </si>
  <si>
    <t>57</t>
  </si>
  <si>
    <t>743591215</t>
  </si>
  <si>
    <t>Montáž příchytka kovová typ Sonap pro kabel D do 120 mm</t>
  </si>
  <si>
    <t>2003154780</t>
  </si>
  <si>
    <t>58</t>
  </si>
  <si>
    <t>354325700</t>
  </si>
  <si>
    <t>příchytka kabelová SONAP 120 C 90-120</t>
  </si>
  <si>
    <t>-1696901561</t>
  </si>
  <si>
    <t>5</t>
  </si>
  <si>
    <t>744445700</t>
  </si>
  <si>
    <t>Montáž kabel Cu sk.5 do 1 kV do 6,30 kg uložený pevně</t>
  </si>
  <si>
    <t>265197616</t>
  </si>
  <si>
    <t>6</t>
  </si>
  <si>
    <t>341116610.R</t>
  </si>
  <si>
    <t>kabel silový 1-CSKH-V180 PH120-R, B2ca,s1,d0, 3x185+95</t>
  </si>
  <si>
    <t>1786084721</t>
  </si>
  <si>
    <t>39</t>
  </si>
  <si>
    <t>749212222.R</t>
  </si>
  <si>
    <t>Montáž se zhotovením přepážka z desek nebo omítek do 300 mm ve stěně (protipožárně)</t>
  </si>
  <si>
    <t>1173711162</t>
  </si>
  <si>
    <t>40</t>
  </si>
  <si>
    <t>749212232.R</t>
  </si>
  <si>
    <t>Montáž se zhotovením přepážka z desek nebo omítek do 500 mm ve stropu (protipožárně)</t>
  </si>
  <si>
    <t>2023561347</t>
  </si>
  <si>
    <t>77</t>
  </si>
  <si>
    <t>749212232.3</t>
  </si>
  <si>
    <t>Montáž se zhotovením přepážka z desek nebo omítek do 500 mm ve stropu, (protipožárně) - oprava v rozvaděčích</t>
  </si>
  <si>
    <t>-755520064</t>
  </si>
  <si>
    <t>3</t>
  </si>
  <si>
    <t>67</t>
  </si>
  <si>
    <t>210010136.2</t>
  </si>
  <si>
    <t>Montáž trubek ochranných plastových tuhých dělených D do 110 mm uložených pevně</t>
  </si>
  <si>
    <t>2019608479</t>
  </si>
  <si>
    <t>68</t>
  </si>
  <si>
    <t>345713650.2</t>
  </si>
  <si>
    <t>trubka elektroinstalační tuhá dělená Kopohalf, 06110/2</t>
  </si>
  <si>
    <t>128</t>
  </si>
  <si>
    <t>-1466845986</t>
  </si>
  <si>
    <t>65</t>
  </si>
  <si>
    <t>210010136.1</t>
  </si>
  <si>
    <t>Montáž trubek ochranných plastových ohebných D do 110 mm uložených pevně</t>
  </si>
  <si>
    <t>66902369</t>
  </si>
  <si>
    <t>66</t>
  </si>
  <si>
    <t>345713550</t>
  </si>
  <si>
    <t>trubka elektroinstalační ohebná Kopoflex, HDPE+LDPE KF 09110</t>
  </si>
  <si>
    <t>-487252864</t>
  </si>
  <si>
    <t>78</t>
  </si>
  <si>
    <t>210190022.1</t>
  </si>
  <si>
    <t>Úprava rozvaděče rm9, dle PD</t>
  </si>
  <si>
    <t>-2120307204</t>
  </si>
  <si>
    <t>79</t>
  </si>
  <si>
    <t>357116460.1</t>
  </si>
  <si>
    <t>Úprava rozvaděče rm9, dle PD dozbrojení</t>
  </si>
  <si>
    <t>1698782325</t>
  </si>
  <si>
    <t>80</t>
  </si>
  <si>
    <t>210190022.2</t>
  </si>
  <si>
    <t>Úprava rozvaděče rm16, dle PD</t>
  </si>
  <si>
    <t>790210383</t>
  </si>
  <si>
    <t>81</t>
  </si>
  <si>
    <t>357116460.2</t>
  </si>
  <si>
    <t>Úprava rozvaděče rm16, dle PD, přepojení</t>
  </si>
  <si>
    <t>-792991448</t>
  </si>
  <si>
    <t>44</t>
  </si>
  <si>
    <t>210800646</t>
  </si>
  <si>
    <t>Montáž měděných vodičů CYA 6 mm2 uložených pevně</t>
  </si>
  <si>
    <t>-252001326</t>
  </si>
  <si>
    <t>45</t>
  </si>
  <si>
    <t>341421570</t>
  </si>
  <si>
    <t>vodič silový s Cu jádrem CYA H07 V-K 6 mm2</t>
  </si>
  <si>
    <t>-1033307445</t>
  </si>
  <si>
    <t>42</t>
  </si>
  <si>
    <t>210800650</t>
  </si>
  <si>
    <t>Montáž měděných vodičů CYA 35 mm2 uložených pevně</t>
  </si>
  <si>
    <t>-215827303</t>
  </si>
  <si>
    <t>43</t>
  </si>
  <si>
    <t>341421610</t>
  </si>
  <si>
    <t>vodič silový s Cu jádrem CYA H07 V-K 35 mm2</t>
  </si>
  <si>
    <t>-1859207550</t>
  </si>
  <si>
    <t>13</t>
  </si>
  <si>
    <t>210901089-D</t>
  </si>
  <si>
    <t>Demontáž hliníkových kabelů AYKY, AMCMK, TFSP, NAYY-J-RE(-O-SM) 1kV 3x240 mm2 pevně uložených</t>
  </si>
  <si>
    <t>-1571256441</t>
  </si>
  <si>
    <t>210901089</t>
  </si>
  <si>
    <t>Montáž hliníkových kabelů AYKY, AMCMK, TFSP, NAYY-J-RE(-O-SM) 1kV 3x240 mm2 pevně uložených</t>
  </si>
  <si>
    <t>-1809339841</t>
  </si>
  <si>
    <t>341132410</t>
  </si>
  <si>
    <t>kabel silový s Al jádrem 1-AYKY 3x240+120 mm2</t>
  </si>
  <si>
    <t>-1711314243</t>
  </si>
  <si>
    <t>210100010</t>
  </si>
  <si>
    <t>Ukončení vodičů v rozváděči nebo na přístroji včetně zapojení průřezu žíly do 150 mm2</t>
  </si>
  <si>
    <t>1958923971</t>
  </si>
  <si>
    <t>210100012</t>
  </si>
  <si>
    <t>Ukončení vodičů v rozváděči nebo na přístroji včetně zapojení průřezu žíly do 240 mm2</t>
  </si>
  <si>
    <t>-1215545335</t>
  </si>
  <si>
    <t>210950203</t>
  </si>
  <si>
    <t>Příplatek na zatahování kabelů hmotnosti do 4 kg do tvárnicových tras a kolektorů</t>
  </si>
  <si>
    <t>-769430577</t>
  </si>
  <si>
    <t>7</t>
  </si>
  <si>
    <t>210950206</t>
  </si>
  <si>
    <t>Příplatek na zatahování kabelů hmotnosti do 10 kg do tvárnicových tras a kolektorů</t>
  </si>
  <si>
    <t>-1682008678</t>
  </si>
  <si>
    <t>9</t>
  </si>
  <si>
    <t>220261101</t>
  </si>
  <si>
    <t>Konstrukce ocelová pro přístroje a zařízení do 5 kg</t>
  </si>
  <si>
    <t>1301015352</t>
  </si>
  <si>
    <t>220261101-D</t>
  </si>
  <si>
    <t>Demontáž - Konstrukce ocelová pro přístroje a zařízení do 5 kg</t>
  </si>
  <si>
    <t>1126357675</t>
  </si>
  <si>
    <t>10</t>
  </si>
  <si>
    <t>220261102</t>
  </si>
  <si>
    <t>Konstrukce ocelová pro přístroje a zařízení do 10 kg</t>
  </si>
  <si>
    <t>-766905849</t>
  </si>
  <si>
    <t>220261102-D</t>
  </si>
  <si>
    <t>Demontáž - Konstrukce ocelová pro přístroje a zařízení do 10 kg</t>
  </si>
  <si>
    <t>971880259</t>
  </si>
  <si>
    <t>220261105</t>
  </si>
  <si>
    <t>Konstrukce ocelová pro přístroje a zařízení univerzální 1900 x 720 mm</t>
  </si>
  <si>
    <t>-1644847802</t>
  </si>
  <si>
    <t>14</t>
  </si>
  <si>
    <t>220261105-D</t>
  </si>
  <si>
    <t>Demontáž - Konstrukce ocelová pro přístroje a zařízení univerzální 1900 x 720 mm</t>
  </si>
  <si>
    <t>-1763171215</t>
  </si>
  <si>
    <t>11</t>
  </si>
  <si>
    <t>220261603</t>
  </si>
  <si>
    <t>Zhotovení otvorů profilových do 200 x 200 mm</t>
  </si>
  <si>
    <t>-1360240056</t>
  </si>
  <si>
    <t>12</t>
  </si>
  <si>
    <t>220261604</t>
  </si>
  <si>
    <t>Zhotovení otvorů profilových do 300 x 450 mm</t>
  </si>
  <si>
    <t>-2066036836</t>
  </si>
  <si>
    <t>84</t>
  </si>
  <si>
    <t>580107001</t>
  </si>
  <si>
    <t>Vypnutí vedení, přezkoušení a zajištění vypnutého stavu, označení tabulkou a opětné zapnutí</t>
  </si>
  <si>
    <t>-754592057</t>
  </si>
  <si>
    <t>85</t>
  </si>
  <si>
    <t>580107002</t>
  </si>
  <si>
    <t>Zjištění cíle neoznačeného okruhu a jeho označení</t>
  </si>
  <si>
    <t>1400845476</t>
  </si>
  <si>
    <t>28</t>
  </si>
  <si>
    <t>013244000.R</t>
  </si>
  <si>
    <t>Dokumentace výrobní</t>
  </si>
  <si>
    <t>kpl</t>
  </si>
  <si>
    <t>1024</t>
  </si>
  <si>
    <t>817203433</t>
  </si>
  <si>
    <t>27</t>
  </si>
  <si>
    <t>013254000</t>
  </si>
  <si>
    <t>Dokumentace skutečného provedení stavby</t>
  </si>
  <si>
    <t>1566867082</t>
  </si>
  <si>
    <t>41</t>
  </si>
  <si>
    <t>020001000</t>
  </si>
  <si>
    <t>Příprava staveniště</t>
  </si>
  <si>
    <t>hod</t>
  </si>
  <si>
    <t>-2020462</t>
  </si>
  <si>
    <t>18</t>
  </si>
  <si>
    <t>022002000</t>
  </si>
  <si>
    <t>Přeložení konstrukcí</t>
  </si>
  <si>
    <t>-1262728807</t>
  </si>
  <si>
    <t>19</t>
  </si>
  <si>
    <t>023002000</t>
  </si>
  <si>
    <t>Odstranění materiálů a konstrukcí</t>
  </si>
  <si>
    <t>1094448734</t>
  </si>
  <si>
    <t>35</t>
  </si>
  <si>
    <t>030001000</t>
  </si>
  <si>
    <t>Zařízení staveniště</t>
  </si>
  <si>
    <t>%</t>
  </si>
  <si>
    <t>-538955802</t>
  </si>
  <si>
    <t>82</t>
  </si>
  <si>
    <t>034103000.R</t>
  </si>
  <si>
    <t>Energie pro zařízení staveniště - externí elektrocentrála</t>
  </si>
  <si>
    <t>-38583512</t>
  </si>
  <si>
    <t>83</t>
  </si>
  <si>
    <t>034203000</t>
  </si>
  <si>
    <t>Oplocení staveniště</t>
  </si>
  <si>
    <t>-1649367651</t>
  </si>
  <si>
    <t>29</t>
  </si>
  <si>
    <t>041103000</t>
  </si>
  <si>
    <t>Autorský dozor projektanta</t>
  </si>
  <si>
    <t>777634395</t>
  </si>
  <si>
    <t>30</t>
  </si>
  <si>
    <t>041203000</t>
  </si>
  <si>
    <t>Technický dozor investora</t>
  </si>
  <si>
    <t>-133131043</t>
  </si>
  <si>
    <t>31</t>
  </si>
  <si>
    <t>041403000</t>
  </si>
  <si>
    <t>Koordinátor BOZP na staveništi</t>
  </si>
  <si>
    <t>1396947515</t>
  </si>
  <si>
    <t>56</t>
  </si>
  <si>
    <t>043002000.R</t>
  </si>
  <si>
    <t>Zkoušky a ostatní měření, průběžné revize</t>
  </si>
  <si>
    <t>-1296587465</t>
  </si>
  <si>
    <t>48</t>
  </si>
  <si>
    <t>044002000.R</t>
  </si>
  <si>
    <t>Revize výchozí</t>
  </si>
  <si>
    <t>125080020</t>
  </si>
  <si>
    <t>20</t>
  </si>
  <si>
    <t>045002000</t>
  </si>
  <si>
    <t>Kompletační a koordinační činnost</t>
  </si>
  <si>
    <t>1677024984</t>
  </si>
  <si>
    <t>063503000</t>
  </si>
  <si>
    <t>Práce ve stísněném prostoru</t>
  </si>
  <si>
    <t>-14524973</t>
  </si>
  <si>
    <t>24</t>
  </si>
  <si>
    <t>065002000.R</t>
  </si>
  <si>
    <t>Mimostaveništní a vnitrostaveništní doprava materiálů</t>
  </si>
  <si>
    <t>281688816</t>
  </si>
  <si>
    <t>25</t>
  </si>
  <si>
    <t>071002000</t>
  </si>
  <si>
    <t>Provoz investora, třetích osob</t>
  </si>
  <si>
    <t>1519914690</t>
  </si>
  <si>
    <t>26</t>
  </si>
  <si>
    <t>079002000</t>
  </si>
  <si>
    <t>Ostatní provozní vlivy</t>
  </si>
  <si>
    <t>1956544056</t>
  </si>
  <si>
    <t>33</t>
  </si>
  <si>
    <t>092103001</t>
  </si>
  <si>
    <t>Náklady na zkušební provoz</t>
  </si>
  <si>
    <t>-1205457905</t>
  </si>
  <si>
    <t>34</t>
  </si>
  <si>
    <t>092203000</t>
  </si>
  <si>
    <t>Náklady na zaškolení</t>
  </si>
  <si>
    <t>259484444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</si>
</sst>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"/>
  </numFmts>
  <fonts count="2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6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4" fontId="0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6" fontId="23" fillId="0" borderId="23" xfId="0" applyNumberFormat="1" applyFont="1" applyBorder="1" applyAlignment="1" applyProtection="1">
      <alignment vertical="center"/>
      <protection locked="0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5" fillId="0" borderId="21" xfId="0" applyNumberFormat="1" applyFont="1" applyBorder="1" applyAlignment="1"/>
    <xf numFmtId="4" fontId="5" fillId="0" borderId="21" xfId="0" applyNumberFormat="1" applyFont="1" applyBorder="1" applyAlignment="1">
      <alignment vertical="center"/>
    </xf>
    <xf numFmtId="0" fontId="9" fillId="2" borderId="0" xfId="1" applyFont="1" applyFill="1" applyAlignment="1" applyProtection="1">
      <alignment horizontal="center" vertical="center"/>
    </xf>
    <xf numFmtId="4" fontId="4" fillId="0" borderId="10" xfId="0" applyNumberFormat="1" applyFont="1" applyBorder="1" applyAlignment="1"/>
    <xf numFmtId="4" fontId="4" fillId="0" borderId="10" xfId="0" applyNumberFormat="1" applyFont="1" applyBorder="1" applyAlignment="1">
      <alignment vertical="center"/>
    </xf>
    <xf numFmtId="4" fontId="5" fillId="0" borderId="15" xfId="0" applyNumberFormat="1" applyFont="1" applyBorder="1" applyAlignment="1"/>
    <xf numFmtId="4" fontId="5" fillId="0" borderId="15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" fillId="4" borderId="21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17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4" fontId="14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232"/>
  <sheetViews>
    <sheetView showGridLines="0" tabSelected="1" workbookViewId="0">
      <pane ySplit="1" topLeftCell="A2" activePane="bottomLeft" state="frozen"/>
      <selection pane="bottomLeft" activeCell="F6" sqref="F6:P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16.33203125" customWidth="1"/>
    <col min="21" max="21" width="11" customWidth="1"/>
    <col min="22" max="22" width="15" customWidth="1"/>
    <col min="23" max="23" width="16.33203125" customWidth="1"/>
    <col min="36" max="57" width="9.33203125" hidden="1"/>
  </cols>
  <sheetData>
    <row r="1" spans="1:58" ht="21.75" customHeight="1" x14ac:dyDescent="0.3">
      <c r="A1" s="46"/>
      <c r="B1" s="6"/>
      <c r="C1" s="6"/>
      <c r="D1" s="7" t="s">
        <v>0</v>
      </c>
      <c r="E1" s="6"/>
      <c r="F1" s="8" t="s">
        <v>42</v>
      </c>
      <c r="G1" s="8"/>
      <c r="H1" s="101" t="s">
        <v>43</v>
      </c>
      <c r="I1" s="101"/>
      <c r="J1" s="101"/>
      <c r="K1" s="101"/>
      <c r="L1" s="8" t="s">
        <v>44</v>
      </c>
      <c r="M1" s="6"/>
      <c r="N1" s="6"/>
      <c r="O1" s="7" t="s">
        <v>45</v>
      </c>
      <c r="P1" s="6"/>
      <c r="Q1" s="6"/>
      <c r="R1" s="6"/>
      <c r="S1" s="8" t="s">
        <v>46</v>
      </c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</row>
    <row r="2" spans="1:58" ht="36.950000000000003" customHeight="1" x14ac:dyDescent="0.3">
      <c r="C2" s="94" t="s">
        <v>3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S2" s="86"/>
      <c r="T2" s="87"/>
      <c r="U2" s="87"/>
      <c r="AL2" s="10" t="s">
        <v>40</v>
      </c>
    </row>
    <row r="3" spans="1:58" ht="6.95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L3" s="10" t="s">
        <v>47</v>
      </c>
    </row>
    <row r="4" spans="1:58" ht="36.950000000000003" customHeight="1" x14ac:dyDescent="0.3">
      <c r="B4" s="14"/>
      <c r="C4" s="91" t="s">
        <v>48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15"/>
      <c r="AL4" s="10" t="s">
        <v>2</v>
      </c>
    </row>
    <row r="5" spans="1:58" ht="6.95" customHeight="1" x14ac:dyDescent="0.3">
      <c r="B5" s="14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5"/>
    </row>
    <row r="6" spans="1:58" ht="25.35" customHeight="1" x14ac:dyDescent="0.3">
      <c r="B6" s="14"/>
      <c r="C6" s="16"/>
      <c r="D6" s="19" t="s">
        <v>6</v>
      </c>
      <c r="E6" s="16"/>
      <c r="F6" s="122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6"/>
      <c r="R6" s="15"/>
    </row>
    <row r="7" spans="1:58" s="1" customFormat="1" ht="32.85" customHeight="1" x14ac:dyDescent="0.3">
      <c r="B7" s="21"/>
      <c r="C7" s="22"/>
      <c r="D7" s="18" t="s">
        <v>49</v>
      </c>
      <c r="E7" s="22"/>
      <c r="F7" s="97" t="s">
        <v>50</v>
      </c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22"/>
      <c r="R7" s="23"/>
    </row>
    <row r="8" spans="1:58" s="1" customFormat="1" ht="14.45" customHeight="1" x14ac:dyDescent="0.3">
      <c r="B8" s="21"/>
      <c r="C8" s="22"/>
      <c r="D8" s="19" t="s">
        <v>7</v>
      </c>
      <c r="E8" s="22"/>
      <c r="F8" s="17" t="s">
        <v>1</v>
      </c>
      <c r="G8" s="22"/>
      <c r="H8" s="22"/>
      <c r="I8" s="22"/>
      <c r="J8" s="22"/>
      <c r="K8" s="22"/>
      <c r="L8" s="22"/>
      <c r="M8" s="19" t="s">
        <v>8</v>
      </c>
      <c r="N8" s="22"/>
      <c r="O8" s="17" t="s">
        <v>1</v>
      </c>
      <c r="P8" s="22"/>
      <c r="Q8" s="22"/>
      <c r="R8" s="23"/>
    </row>
    <row r="9" spans="1:58" s="1" customFormat="1" ht="14.45" customHeight="1" x14ac:dyDescent="0.3">
      <c r="B9" s="21"/>
      <c r="C9" s="22"/>
      <c r="D9" s="19" t="s">
        <v>9</v>
      </c>
      <c r="E9" s="22"/>
      <c r="F9" s="17" t="s">
        <v>10</v>
      </c>
      <c r="G9" s="22"/>
      <c r="H9" s="22"/>
      <c r="I9" s="22"/>
      <c r="J9" s="22"/>
      <c r="K9" s="22"/>
      <c r="L9" s="22"/>
      <c r="M9" s="19" t="s">
        <v>11</v>
      </c>
      <c r="N9" s="22"/>
      <c r="O9" s="124"/>
      <c r="P9" s="124"/>
      <c r="Q9" s="22"/>
      <c r="R9" s="23"/>
    </row>
    <row r="10" spans="1:58" s="1" customFormat="1" ht="10.9" customHeight="1" x14ac:dyDescent="0.3"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3"/>
    </row>
    <row r="11" spans="1:58" s="1" customFormat="1" ht="14.45" customHeight="1" x14ac:dyDescent="0.3">
      <c r="B11" s="21"/>
      <c r="C11" s="22"/>
      <c r="D11" s="19" t="s">
        <v>12</v>
      </c>
      <c r="E11" s="22"/>
      <c r="F11" s="22"/>
      <c r="G11" s="22"/>
      <c r="H11" s="22"/>
      <c r="I11" s="22"/>
      <c r="J11" s="22"/>
      <c r="K11" s="22"/>
      <c r="L11" s="22"/>
      <c r="M11" s="19" t="s">
        <v>13</v>
      </c>
      <c r="N11" s="22"/>
      <c r="O11" s="96"/>
      <c r="P11" s="96"/>
      <c r="Q11" s="22"/>
      <c r="R11" s="23"/>
    </row>
    <row r="12" spans="1:58" s="1" customFormat="1" ht="18" customHeight="1" x14ac:dyDescent="0.3">
      <c r="B12" s="21"/>
      <c r="C12" s="22"/>
      <c r="D12" s="22"/>
      <c r="E12" s="17"/>
      <c r="F12" s="22"/>
      <c r="G12" s="22"/>
      <c r="H12" s="22"/>
      <c r="I12" s="22"/>
      <c r="J12" s="22"/>
      <c r="K12" s="22"/>
      <c r="L12" s="22"/>
      <c r="M12" s="19" t="s">
        <v>14</v>
      </c>
      <c r="N12" s="22"/>
      <c r="O12" s="96"/>
      <c r="P12" s="96"/>
      <c r="Q12" s="22"/>
      <c r="R12" s="23"/>
    </row>
    <row r="13" spans="1:58" s="1" customFormat="1" ht="6.95" customHeight="1" x14ac:dyDescent="0.3"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3"/>
    </row>
    <row r="14" spans="1:58" s="1" customFormat="1" ht="14.45" customHeight="1" x14ac:dyDescent="0.3">
      <c r="B14" s="21"/>
      <c r="C14" s="22"/>
      <c r="D14" s="19" t="s">
        <v>15</v>
      </c>
      <c r="E14" s="22"/>
      <c r="F14" s="22"/>
      <c r="G14" s="22"/>
      <c r="H14" s="22"/>
      <c r="I14" s="22"/>
      <c r="J14" s="22"/>
      <c r="K14" s="22"/>
      <c r="L14" s="22"/>
      <c r="M14" s="19" t="s">
        <v>13</v>
      </c>
      <c r="N14" s="22"/>
      <c r="O14" s="96"/>
      <c r="P14" s="96"/>
      <c r="Q14" s="22"/>
      <c r="R14" s="23"/>
    </row>
    <row r="15" spans="1:58" s="1" customFormat="1" ht="18" customHeight="1" x14ac:dyDescent="0.3">
      <c r="B15" s="21"/>
      <c r="C15" s="22"/>
      <c r="D15" s="22"/>
      <c r="E15" s="17"/>
      <c r="F15" s="22"/>
      <c r="G15" s="22"/>
      <c r="H15" s="22"/>
      <c r="I15" s="22"/>
      <c r="J15" s="22"/>
      <c r="K15" s="22"/>
      <c r="L15" s="22"/>
      <c r="M15" s="19" t="s">
        <v>14</v>
      </c>
      <c r="N15" s="22"/>
      <c r="O15" s="96"/>
      <c r="P15" s="96"/>
      <c r="Q15" s="22"/>
      <c r="R15" s="23"/>
    </row>
    <row r="16" spans="1:58" s="1" customFormat="1" ht="6.95" customHeight="1" x14ac:dyDescent="0.3"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3"/>
    </row>
    <row r="17" spans="2:18" s="1" customFormat="1" ht="14.45" customHeight="1" x14ac:dyDescent="0.3">
      <c r="B17" s="21"/>
      <c r="C17" s="22"/>
      <c r="D17" s="19" t="s">
        <v>16</v>
      </c>
      <c r="E17" s="22"/>
      <c r="F17" s="22"/>
      <c r="G17" s="22"/>
      <c r="H17" s="22"/>
      <c r="I17" s="22"/>
      <c r="J17" s="22"/>
      <c r="K17" s="22"/>
      <c r="L17" s="22"/>
      <c r="M17" s="19" t="s">
        <v>13</v>
      </c>
      <c r="N17" s="22"/>
      <c r="O17" s="96"/>
      <c r="P17" s="96"/>
      <c r="Q17" s="22"/>
      <c r="R17" s="23"/>
    </row>
    <row r="18" spans="2:18" s="1" customFormat="1" ht="18" customHeight="1" x14ac:dyDescent="0.3">
      <c r="B18" s="21"/>
      <c r="C18" s="22"/>
      <c r="D18" s="22"/>
      <c r="E18" s="17"/>
      <c r="F18" s="22"/>
      <c r="G18" s="22"/>
      <c r="H18" s="22"/>
      <c r="I18" s="22"/>
      <c r="J18" s="22"/>
      <c r="K18" s="22"/>
      <c r="L18" s="22"/>
      <c r="M18" s="19" t="s">
        <v>14</v>
      </c>
      <c r="N18" s="22"/>
      <c r="O18" s="96"/>
      <c r="P18" s="96"/>
      <c r="Q18" s="22"/>
      <c r="R18" s="23"/>
    </row>
    <row r="19" spans="2:18" s="1" customFormat="1" ht="6.95" customHeight="1" x14ac:dyDescent="0.3"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2:18" s="1" customFormat="1" ht="14.45" customHeight="1" x14ac:dyDescent="0.3">
      <c r="B20" s="21"/>
      <c r="C20" s="22"/>
      <c r="D20" s="19" t="s">
        <v>17</v>
      </c>
      <c r="E20" s="22"/>
      <c r="F20" s="22"/>
      <c r="G20" s="22"/>
      <c r="H20" s="22"/>
      <c r="I20" s="22"/>
      <c r="J20" s="22"/>
      <c r="K20" s="22"/>
      <c r="L20" s="22"/>
      <c r="M20" s="19" t="s">
        <v>13</v>
      </c>
      <c r="N20" s="22"/>
      <c r="O20" s="96"/>
      <c r="P20" s="96"/>
      <c r="Q20" s="22"/>
      <c r="R20" s="23"/>
    </row>
    <row r="21" spans="2:18" s="1" customFormat="1" ht="18" customHeight="1" x14ac:dyDescent="0.3">
      <c r="B21" s="21"/>
      <c r="C21" s="22"/>
      <c r="D21" s="22"/>
      <c r="E21" s="17"/>
      <c r="F21" s="22"/>
      <c r="G21" s="22"/>
      <c r="H21" s="22"/>
      <c r="I21" s="22"/>
      <c r="J21" s="22"/>
      <c r="K21" s="22"/>
      <c r="L21" s="22"/>
      <c r="M21" s="19" t="s">
        <v>14</v>
      </c>
      <c r="N21" s="22"/>
      <c r="O21" s="96"/>
      <c r="P21" s="96"/>
      <c r="Q21" s="22"/>
      <c r="R21" s="23"/>
    </row>
    <row r="22" spans="2:18" s="1" customFormat="1" ht="6.95" customHeight="1" x14ac:dyDescent="0.3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3"/>
    </row>
    <row r="23" spans="2:18" s="1" customFormat="1" ht="14.45" customHeight="1" x14ac:dyDescent="0.3">
      <c r="B23" s="21"/>
      <c r="C23" s="22"/>
      <c r="D23" s="19" t="s">
        <v>18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</row>
    <row r="24" spans="2:18" s="1" customFormat="1" ht="22.5" customHeight="1" x14ac:dyDescent="0.3">
      <c r="B24" s="21"/>
      <c r="C24" s="22"/>
      <c r="D24" s="22"/>
      <c r="E24" s="98" t="s">
        <v>1</v>
      </c>
      <c r="F24" s="98"/>
      <c r="G24" s="98"/>
      <c r="H24" s="98"/>
      <c r="I24" s="98"/>
      <c r="J24" s="98"/>
      <c r="K24" s="98"/>
      <c r="L24" s="98"/>
      <c r="M24" s="22"/>
      <c r="N24" s="22"/>
      <c r="O24" s="22"/>
      <c r="P24" s="22"/>
      <c r="Q24" s="22"/>
      <c r="R24" s="23"/>
    </row>
    <row r="25" spans="2:18" s="1" customFormat="1" ht="6.95" customHeight="1" x14ac:dyDescent="0.3"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3"/>
    </row>
    <row r="26" spans="2:18" s="1" customFormat="1" ht="6.95" customHeight="1" x14ac:dyDescent="0.3">
      <c r="B26" s="21"/>
      <c r="C26" s="22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2"/>
      <c r="R26" s="23"/>
    </row>
    <row r="27" spans="2:18" s="1" customFormat="1" ht="14.45" customHeight="1" x14ac:dyDescent="0.3">
      <c r="B27" s="21"/>
      <c r="C27" s="22"/>
      <c r="D27" s="47" t="s">
        <v>51</v>
      </c>
      <c r="E27" s="22"/>
      <c r="F27" s="22"/>
      <c r="G27" s="22"/>
      <c r="H27" s="22"/>
      <c r="I27" s="22"/>
      <c r="J27" s="22"/>
      <c r="K27" s="22"/>
      <c r="L27" s="22"/>
      <c r="M27" s="89">
        <f>N88</f>
        <v>0</v>
      </c>
      <c r="N27" s="89"/>
      <c r="O27" s="89"/>
      <c r="P27" s="89"/>
      <c r="Q27" s="22"/>
      <c r="R27" s="23"/>
    </row>
    <row r="28" spans="2:18" s="1" customFormat="1" ht="14.45" customHeight="1" x14ac:dyDescent="0.3">
      <c r="B28" s="21"/>
      <c r="C28" s="22"/>
      <c r="D28" s="20" t="s">
        <v>52</v>
      </c>
      <c r="E28" s="22"/>
      <c r="F28" s="22"/>
      <c r="G28" s="22"/>
      <c r="H28" s="22"/>
      <c r="I28" s="22"/>
      <c r="J28" s="22"/>
      <c r="K28" s="22"/>
      <c r="L28" s="22"/>
      <c r="M28" s="89">
        <f>N111</f>
        <v>0</v>
      </c>
      <c r="N28" s="89"/>
      <c r="O28" s="89"/>
      <c r="P28" s="89"/>
      <c r="Q28" s="22"/>
      <c r="R28" s="23"/>
    </row>
    <row r="29" spans="2:18" s="1" customFormat="1" ht="6.95" customHeight="1" x14ac:dyDescent="0.3"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3"/>
    </row>
    <row r="30" spans="2:18" s="1" customFormat="1" ht="25.35" customHeight="1" x14ac:dyDescent="0.3">
      <c r="B30" s="21"/>
      <c r="C30" s="22"/>
      <c r="D30" s="48" t="s">
        <v>19</v>
      </c>
      <c r="E30" s="22"/>
      <c r="F30" s="22"/>
      <c r="G30" s="22"/>
      <c r="H30" s="22"/>
      <c r="I30" s="22"/>
      <c r="J30" s="22"/>
      <c r="K30" s="22"/>
      <c r="L30" s="22"/>
      <c r="M30" s="131">
        <f>ROUND(M27+M28,2)</f>
        <v>0</v>
      </c>
      <c r="N30" s="121"/>
      <c r="O30" s="121"/>
      <c r="P30" s="121"/>
      <c r="Q30" s="22"/>
      <c r="R30" s="23"/>
    </row>
    <row r="31" spans="2:18" s="1" customFormat="1" ht="6.95" customHeight="1" x14ac:dyDescent="0.3">
      <c r="B31" s="21"/>
      <c r="C31" s="22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2"/>
      <c r="R31" s="23"/>
    </row>
    <row r="32" spans="2:18" s="1" customFormat="1" ht="14.45" customHeight="1" x14ac:dyDescent="0.3">
      <c r="B32" s="21"/>
      <c r="C32" s="22"/>
      <c r="D32" s="24" t="s">
        <v>20</v>
      </c>
      <c r="E32" s="24" t="s">
        <v>21</v>
      </c>
      <c r="F32" s="25">
        <v>0.21</v>
      </c>
      <c r="G32" s="49" t="s">
        <v>22</v>
      </c>
      <c r="H32" s="128"/>
      <c r="I32" s="121"/>
      <c r="J32" s="121"/>
      <c r="K32" s="22"/>
      <c r="L32" s="22"/>
      <c r="M32" s="128"/>
      <c r="N32" s="121"/>
      <c r="O32" s="121"/>
      <c r="P32" s="121"/>
      <c r="Q32" s="22"/>
      <c r="R32" s="23"/>
    </row>
    <row r="33" spans="2:18" s="1" customFormat="1" ht="14.45" customHeight="1" x14ac:dyDescent="0.3">
      <c r="B33" s="21"/>
      <c r="C33" s="22"/>
      <c r="D33" s="22"/>
      <c r="E33" s="24" t="s">
        <v>23</v>
      </c>
      <c r="F33" s="25">
        <v>0.15</v>
      </c>
      <c r="G33" s="49" t="s">
        <v>22</v>
      </c>
      <c r="H33" s="128"/>
      <c r="I33" s="121"/>
      <c r="J33" s="121"/>
      <c r="K33" s="22"/>
      <c r="L33" s="22"/>
      <c r="M33" s="128"/>
      <c r="N33" s="121"/>
      <c r="O33" s="121"/>
      <c r="P33" s="121"/>
      <c r="Q33" s="22"/>
      <c r="R33" s="23"/>
    </row>
    <row r="34" spans="2:18" s="1" customFormat="1" ht="14.45" hidden="1" customHeight="1" x14ac:dyDescent="0.3">
      <c r="B34" s="21"/>
      <c r="C34" s="22"/>
      <c r="D34" s="22"/>
      <c r="E34" s="24" t="s">
        <v>24</v>
      </c>
      <c r="F34" s="25">
        <v>0.21</v>
      </c>
      <c r="G34" s="49" t="s">
        <v>22</v>
      </c>
      <c r="H34" s="128" t="e">
        <f>ROUND((SUM(AY111:AY112)+SUM(AY130:AY231)), 2)</f>
        <v>#REF!</v>
      </c>
      <c r="I34" s="121"/>
      <c r="J34" s="121"/>
      <c r="K34" s="22"/>
      <c r="L34" s="22"/>
      <c r="M34" s="128">
        <v>0</v>
      </c>
      <c r="N34" s="121"/>
      <c r="O34" s="121"/>
      <c r="P34" s="121"/>
      <c r="Q34" s="22"/>
      <c r="R34" s="23"/>
    </row>
    <row r="35" spans="2:18" s="1" customFormat="1" ht="14.45" hidden="1" customHeight="1" x14ac:dyDescent="0.3">
      <c r="B35" s="21"/>
      <c r="C35" s="22"/>
      <c r="D35" s="22"/>
      <c r="E35" s="24" t="s">
        <v>25</v>
      </c>
      <c r="F35" s="25">
        <v>0.15</v>
      </c>
      <c r="G35" s="49" t="s">
        <v>22</v>
      </c>
      <c r="H35" s="128" t="e">
        <f>ROUND((SUM(AZ111:AZ112)+SUM(AZ130:AZ231)), 2)</f>
        <v>#REF!</v>
      </c>
      <c r="I35" s="121"/>
      <c r="J35" s="121"/>
      <c r="K35" s="22"/>
      <c r="L35" s="22"/>
      <c r="M35" s="128">
        <v>0</v>
      </c>
      <c r="N35" s="121"/>
      <c r="O35" s="121"/>
      <c r="P35" s="121"/>
      <c r="Q35" s="22"/>
      <c r="R35" s="23"/>
    </row>
    <row r="36" spans="2:18" s="1" customFormat="1" ht="14.45" hidden="1" customHeight="1" x14ac:dyDescent="0.3">
      <c r="B36" s="21"/>
      <c r="C36" s="22"/>
      <c r="D36" s="22"/>
      <c r="E36" s="24" t="s">
        <v>26</v>
      </c>
      <c r="F36" s="25">
        <v>0</v>
      </c>
      <c r="G36" s="49" t="s">
        <v>22</v>
      </c>
      <c r="H36" s="128" t="e">
        <f>ROUND((SUM(BA111:BA112)+SUM(BA130:BA231)), 2)</f>
        <v>#REF!</v>
      </c>
      <c r="I36" s="121"/>
      <c r="J36" s="121"/>
      <c r="K36" s="22"/>
      <c r="L36" s="22"/>
      <c r="M36" s="128">
        <v>0</v>
      </c>
      <c r="N36" s="121"/>
      <c r="O36" s="121"/>
      <c r="P36" s="121"/>
      <c r="Q36" s="22"/>
      <c r="R36" s="23"/>
    </row>
    <row r="37" spans="2:18" s="1" customFormat="1" ht="6.95" customHeight="1" x14ac:dyDescent="0.3"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</row>
    <row r="38" spans="2:18" s="1" customFormat="1" ht="25.35" customHeight="1" x14ac:dyDescent="0.3">
      <c r="B38" s="21"/>
      <c r="C38" s="45"/>
      <c r="D38" s="50" t="s">
        <v>27</v>
      </c>
      <c r="E38" s="42"/>
      <c r="F38" s="42"/>
      <c r="G38" s="51" t="s">
        <v>28</v>
      </c>
      <c r="H38" s="52" t="s">
        <v>29</v>
      </c>
      <c r="I38" s="42"/>
      <c r="J38" s="42"/>
      <c r="K38" s="42"/>
      <c r="L38" s="129">
        <f>SUM(M30:M36)</f>
        <v>0</v>
      </c>
      <c r="M38" s="129"/>
      <c r="N38" s="129"/>
      <c r="O38" s="129"/>
      <c r="P38" s="130"/>
      <c r="Q38" s="45"/>
      <c r="R38" s="23"/>
    </row>
    <row r="39" spans="2:18" s="1" customFormat="1" ht="14.45" customHeight="1" x14ac:dyDescent="0.3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</row>
    <row r="40" spans="2:18" s="1" customFormat="1" ht="14.45" customHeight="1" x14ac:dyDescent="0.3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3"/>
    </row>
    <row r="41" spans="2:18" x14ac:dyDescent="0.3">
      <c r="B41" s="14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5"/>
    </row>
    <row r="42" spans="2:18" x14ac:dyDescent="0.3">
      <c r="B42" s="14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5"/>
    </row>
    <row r="43" spans="2:18" x14ac:dyDescent="0.3">
      <c r="B43" s="1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5"/>
    </row>
    <row r="44" spans="2:18" x14ac:dyDescent="0.3">
      <c r="B44" s="14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5"/>
    </row>
    <row r="45" spans="2:18" x14ac:dyDescent="0.3">
      <c r="B45" s="14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5"/>
    </row>
    <row r="46" spans="2:18" x14ac:dyDescent="0.3">
      <c r="B46" s="14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5"/>
    </row>
    <row r="47" spans="2:18" x14ac:dyDescent="0.3">
      <c r="B47" s="14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5"/>
    </row>
    <row r="48" spans="2:18" x14ac:dyDescent="0.3">
      <c r="B48" s="14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5"/>
    </row>
    <row r="49" spans="2:18" x14ac:dyDescent="0.3">
      <c r="B49" s="1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5"/>
    </row>
    <row r="50" spans="2:18" s="1" customFormat="1" ht="15" x14ac:dyDescent="0.3">
      <c r="B50" s="21"/>
      <c r="C50" s="22"/>
      <c r="D50" s="26" t="s">
        <v>30</v>
      </c>
      <c r="E50" s="27"/>
      <c r="F50" s="27"/>
      <c r="G50" s="27"/>
      <c r="H50" s="28"/>
      <c r="I50" s="22"/>
      <c r="J50" s="26" t="s">
        <v>31</v>
      </c>
      <c r="K50" s="27"/>
      <c r="L50" s="27"/>
      <c r="M50" s="27"/>
      <c r="N50" s="27"/>
      <c r="O50" s="27"/>
      <c r="P50" s="28"/>
      <c r="Q50" s="22"/>
      <c r="R50" s="23"/>
    </row>
    <row r="51" spans="2:18" x14ac:dyDescent="0.3">
      <c r="B51" s="14"/>
      <c r="C51" s="16"/>
      <c r="D51" s="29"/>
      <c r="E51" s="16"/>
      <c r="F51" s="16"/>
      <c r="G51" s="16"/>
      <c r="H51" s="30"/>
      <c r="I51" s="16"/>
      <c r="J51" s="29"/>
      <c r="K51" s="16"/>
      <c r="L51" s="16"/>
      <c r="M51" s="16"/>
      <c r="N51" s="16"/>
      <c r="O51" s="16"/>
      <c r="P51" s="30"/>
      <c r="Q51" s="16"/>
      <c r="R51" s="15"/>
    </row>
    <row r="52" spans="2:18" x14ac:dyDescent="0.3">
      <c r="B52" s="14"/>
      <c r="C52" s="16"/>
      <c r="D52" s="29"/>
      <c r="E52" s="16"/>
      <c r="F52" s="16"/>
      <c r="G52" s="16"/>
      <c r="H52" s="30"/>
      <c r="I52" s="16"/>
      <c r="J52" s="29"/>
      <c r="K52" s="16"/>
      <c r="L52" s="16"/>
      <c r="M52" s="16"/>
      <c r="N52" s="16"/>
      <c r="O52" s="16"/>
      <c r="P52" s="30"/>
      <c r="Q52" s="16"/>
      <c r="R52" s="15"/>
    </row>
    <row r="53" spans="2:18" x14ac:dyDescent="0.3">
      <c r="B53" s="14"/>
      <c r="C53" s="16"/>
      <c r="D53" s="29"/>
      <c r="E53" s="16"/>
      <c r="F53" s="16"/>
      <c r="G53" s="16"/>
      <c r="H53" s="30"/>
      <c r="I53" s="16"/>
      <c r="J53" s="29"/>
      <c r="K53" s="16"/>
      <c r="L53" s="16"/>
      <c r="M53" s="16"/>
      <c r="N53" s="16"/>
      <c r="O53" s="16"/>
      <c r="P53" s="30"/>
      <c r="Q53" s="16"/>
      <c r="R53" s="15"/>
    </row>
    <row r="54" spans="2:18" x14ac:dyDescent="0.3">
      <c r="B54" s="14"/>
      <c r="C54" s="16"/>
      <c r="D54" s="29"/>
      <c r="E54" s="16"/>
      <c r="F54" s="16"/>
      <c r="G54" s="16"/>
      <c r="H54" s="30"/>
      <c r="I54" s="16"/>
      <c r="J54" s="29"/>
      <c r="K54" s="16"/>
      <c r="L54" s="16"/>
      <c r="M54" s="16"/>
      <c r="N54" s="16"/>
      <c r="O54" s="16"/>
      <c r="P54" s="30"/>
      <c r="Q54" s="16"/>
      <c r="R54" s="15"/>
    </row>
    <row r="55" spans="2:18" x14ac:dyDescent="0.3">
      <c r="B55" s="14"/>
      <c r="C55" s="16"/>
      <c r="D55" s="29"/>
      <c r="E55" s="16"/>
      <c r="F55" s="16"/>
      <c r="G55" s="16"/>
      <c r="H55" s="30"/>
      <c r="I55" s="16"/>
      <c r="J55" s="29"/>
      <c r="K55" s="16"/>
      <c r="L55" s="16"/>
      <c r="M55" s="16"/>
      <c r="N55" s="16"/>
      <c r="O55" s="16"/>
      <c r="P55" s="30"/>
      <c r="Q55" s="16"/>
      <c r="R55" s="15"/>
    </row>
    <row r="56" spans="2:18" x14ac:dyDescent="0.3">
      <c r="B56" s="14"/>
      <c r="C56" s="16"/>
      <c r="D56" s="29"/>
      <c r="E56" s="16"/>
      <c r="F56" s="16"/>
      <c r="G56" s="16"/>
      <c r="H56" s="30"/>
      <c r="I56" s="16"/>
      <c r="J56" s="29"/>
      <c r="K56" s="16"/>
      <c r="L56" s="16"/>
      <c r="M56" s="16"/>
      <c r="N56" s="16"/>
      <c r="O56" s="16"/>
      <c r="P56" s="30"/>
      <c r="Q56" s="16"/>
      <c r="R56" s="15"/>
    </row>
    <row r="57" spans="2:18" x14ac:dyDescent="0.3">
      <c r="B57" s="14"/>
      <c r="C57" s="16"/>
      <c r="D57" s="29"/>
      <c r="E57" s="16"/>
      <c r="F57" s="16"/>
      <c r="G57" s="16"/>
      <c r="H57" s="30"/>
      <c r="I57" s="16"/>
      <c r="J57" s="29"/>
      <c r="K57" s="16"/>
      <c r="L57" s="16"/>
      <c r="M57" s="16"/>
      <c r="N57" s="16"/>
      <c r="O57" s="16"/>
      <c r="P57" s="30"/>
      <c r="Q57" s="16"/>
      <c r="R57" s="15"/>
    </row>
    <row r="58" spans="2:18" x14ac:dyDescent="0.3">
      <c r="B58" s="14"/>
      <c r="C58" s="16"/>
      <c r="D58" s="29"/>
      <c r="E58" s="16"/>
      <c r="F58" s="16"/>
      <c r="G58" s="16"/>
      <c r="H58" s="30"/>
      <c r="I58" s="16"/>
      <c r="J58" s="29"/>
      <c r="K58" s="16"/>
      <c r="L58" s="16"/>
      <c r="M58" s="16"/>
      <c r="N58" s="16"/>
      <c r="O58" s="16"/>
      <c r="P58" s="30"/>
      <c r="Q58" s="16"/>
      <c r="R58" s="15"/>
    </row>
    <row r="59" spans="2:18" s="1" customFormat="1" ht="15" x14ac:dyDescent="0.3">
      <c r="B59" s="21"/>
      <c r="C59" s="22"/>
      <c r="D59" s="31" t="s">
        <v>32</v>
      </c>
      <c r="E59" s="32"/>
      <c r="F59" s="32"/>
      <c r="G59" s="33" t="s">
        <v>33</v>
      </c>
      <c r="H59" s="34"/>
      <c r="I59" s="22"/>
      <c r="J59" s="31" t="s">
        <v>32</v>
      </c>
      <c r="K59" s="32"/>
      <c r="L59" s="32"/>
      <c r="M59" s="32"/>
      <c r="N59" s="33" t="s">
        <v>33</v>
      </c>
      <c r="O59" s="32"/>
      <c r="P59" s="34"/>
      <c r="Q59" s="22"/>
      <c r="R59" s="23"/>
    </row>
    <row r="60" spans="2:18" x14ac:dyDescent="0.3">
      <c r="B60" s="14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5"/>
    </row>
    <row r="61" spans="2:18" s="1" customFormat="1" ht="15" x14ac:dyDescent="0.3">
      <c r="B61" s="21"/>
      <c r="C61" s="22"/>
      <c r="D61" s="26" t="s">
        <v>34</v>
      </c>
      <c r="E61" s="27"/>
      <c r="F61" s="27"/>
      <c r="G61" s="27"/>
      <c r="H61" s="28"/>
      <c r="I61" s="22"/>
      <c r="J61" s="26" t="s">
        <v>35</v>
      </c>
      <c r="K61" s="27"/>
      <c r="L61" s="27"/>
      <c r="M61" s="27"/>
      <c r="N61" s="27"/>
      <c r="O61" s="27"/>
      <c r="P61" s="28"/>
      <c r="Q61" s="22"/>
      <c r="R61" s="23"/>
    </row>
    <row r="62" spans="2:18" x14ac:dyDescent="0.3">
      <c r="B62" s="14"/>
      <c r="C62" s="16"/>
      <c r="D62" s="29"/>
      <c r="E62" s="16"/>
      <c r="F62" s="16"/>
      <c r="G62" s="16"/>
      <c r="H62" s="30"/>
      <c r="I62" s="16"/>
      <c r="J62" s="29"/>
      <c r="K62" s="16"/>
      <c r="L62" s="16"/>
      <c r="M62" s="16"/>
      <c r="N62" s="16"/>
      <c r="O62" s="16"/>
      <c r="P62" s="30"/>
      <c r="Q62" s="16"/>
      <c r="R62" s="15"/>
    </row>
    <row r="63" spans="2:18" x14ac:dyDescent="0.3">
      <c r="B63" s="14"/>
      <c r="C63" s="16"/>
      <c r="D63" s="29"/>
      <c r="E63" s="16"/>
      <c r="F63" s="16"/>
      <c r="G63" s="16"/>
      <c r="H63" s="30"/>
      <c r="I63" s="16"/>
      <c r="J63" s="29"/>
      <c r="K63" s="16"/>
      <c r="L63" s="16"/>
      <c r="M63" s="16"/>
      <c r="N63" s="16"/>
      <c r="O63" s="16"/>
      <c r="P63" s="30"/>
      <c r="Q63" s="16"/>
      <c r="R63" s="15"/>
    </row>
    <row r="64" spans="2:18" x14ac:dyDescent="0.3">
      <c r="B64" s="14"/>
      <c r="C64" s="16"/>
      <c r="D64" s="29"/>
      <c r="E64" s="16"/>
      <c r="F64" s="16"/>
      <c r="G64" s="16"/>
      <c r="H64" s="30"/>
      <c r="I64" s="16"/>
      <c r="J64" s="29"/>
      <c r="K64" s="16"/>
      <c r="L64" s="16"/>
      <c r="M64" s="16"/>
      <c r="N64" s="16"/>
      <c r="O64" s="16"/>
      <c r="P64" s="30"/>
      <c r="Q64" s="16"/>
      <c r="R64" s="15"/>
    </row>
    <row r="65" spans="2:18" x14ac:dyDescent="0.3">
      <c r="B65" s="14"/>
      <c r="C65" s="16"/>
      <c r="D65" s="29"/>
      <c r="E65" s="16"/>
      <c r="F65" s="16"/>
      <c r="G65" s="16"/>
      <c r="H65" s="30"/>
      <c r="I65" s="16"/>
      <c r="J65" s="29"/>
      <c r="K65" s="16"/>
      <c r="L65" s="16"/>
      <c r="M65" s="16"/>
      <c r="N65" s="16"/>
      <c r="O65" s="16"/>
      <c r="P65" s="30"/>
      <c r="Q65" s="16"/>
      <c r="R65" s="15"/>
    </row>
    <row r="66" spans="2:18" x14ac:dyDescent="0.3">
      <c r="B66" s="14"/>
      <c r="C66" s="16"/>
      <c r="D66" s="29"/>
      <c r="E66" s="16"/>
      <c r="F66" s="16"/>
      <c r="G66" s="16"/>
      <c r="H66" s="30"/>
      <c r="I66" s="16"/>
      <c r="J66" s="29"/>
      <c r="K66" s="16"/>
      <c r="L66" s="16"/>
      <c r="M66" s="16"/>
      <c r="N66" s="16"/>
      <c r="O66" s="16"/>
      <c r="P66" s="30"/>
      <c r="Q66" s="16"/>
      <c r="R66" s="15"/>
    </row>
    <row r="67" spans="2:18" x14ac:dyDescent="0.3">
      <c r="B67" s="14"/>
      <c r="C67" s="16"/>
      <c r="D67" s="29"/>
      <c r="E67" s="16"/>
      <c r="F67" s="16"/>
      <c r="G67" s="16"/>
      <c r="H67" s="30"/>
      <c r="I67" s="16"/>
      <c r="J67" s="29"/>
      <c r="K67" s="16"/>
      <c r="L67" s="16"/>
      <c r="M67" s="16"/>
      <c r="N67" s="16"/>
      <c r="O67" s="16"/>
      <c r="P67" s="30"/>
      <c r="Q67" s="16"/>
      <c r="R67" s="15"/>
    </row>
    <row r="68" spans="2:18" x14ac:dyDescent="0.3">
      <c r="B68" s="14"/>
      <c r="C68" s="16"/>
      <c r="D68" s="29"/>
      <c r="E68" s="16"/>
      <c r="F68" s="16"/>
      <c r="G68" s="16"/>
      <c r="H68" s="30"/>
      <c r="I68" s="16"/>
      <c r="J68" s="29"/>
      <c r="K68" s="16"/>
      <c r="L68" s="16"/>
      <c r="M68" s="16"/>
      <c r="N68" s="16"/>
      <c r="O68" s="16"/>
      <c r="P68" s="30"/>
      <c r="Q68" s="16"/>
      <c r="R68" s="15"/>
    </row>
    <row r="69" spans="2:18" x14ac:dyDescent="0.3">
      <c r="B69" s="14"/>
      <c r="C69" s="16"/>
      <c r="D69" s="29"/>
      <c r="E69" s="16"/>
      <c r="F69" s="16"/>
      <c r="G69" s="16"/>
      <c r="H69" s="30"/>
      <c r="I69" s="16"/>
      <c r="J69" s="29"/>
      <c r="K69" s="16"/>
      <c r="L69" s="16"/>
      <c r="M69" s="16"/>
      <c r="N69" s="16"/>
      <c r="O69" s="16"/>
      <c r="P69" s="30"/>
      <c r="Q69" s="16"/>
      <c r="R69" s="15"/>
    </row>
    <row r="70" spans="2:18" s="1" customFormat="1" ht="15" x14ac:dyDescent="0.3">
      <c r="B70" s="21"/>
      <c r="C70" s="22"/>
      <c r="D70" s="31" t="s">
        <v>32</v>
      </c>
      <c r="E70" s="32"/>
      <c r="F70" s="32"/>
      <c r="G70" s="33" t="s">
        <v>33</v>
      </c>
      <c r="H70" s="34"/>
      <c r="I70" s="22"/>
      <c r="J70" s="31" t="s">
        <v>32</v>
      </c>
      <c r="K70" s="32"/>
      <c r="L70" s="32"/>
      <c r="M70" s="32"/>
      <c r="N70" s="33" t="s">
        <v>33</v>
      </c>
      <c r="O70" s="32"/>
      <c r="P70" s="34"/>
      <c r="Q70" s="22"/>
      <c r="R70" s="23"/>
    </row>
    <row r="71" spans="2:18" s="1" customFormat="1" ht="14.45" customHeight="1" x14ac:dyDescent="0.3"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7"/>
    </row>
    <row r="75" spans="2:18" s="1" customFormat="1" ht="6.95" customHeight="1" x14ac:dyDescent="0.3"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40"/>
    </row>
    <row r="76" spans="2:18" s="1" customFormat="1" ht="36.950000000000003" customHeight="1" x14ac:dyDescent="0.3">
      <c r="B76" s="21"/>
      <c r="C76" s="91" t="s">
        <v>53</v>
      </c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23"/>
    </row>
    <row r="77" spans="2:18" s="1" customFormat="1" ht="6.95" customHeight="1" x14ac:dyDescent="0.3">
      <c r="B77" s="21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3"/>
    </row>
    <row r="78" spans="2:18" s="1" customFormat="1" ht="30" customHeight="1" x14ac:dyDescent="0.3">
      <c r="B78" s="21"/>
      <c r="C78" s="19" t="s">
        <v>6</v>
      </c>
      <c r="D78" s="22"/>
      <c r="E78" s="22"/>
      <c r="F78" s="122">
        <f>F6</f>
        <v>0</v>
      </c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22"/>
      <c r="R78" s="23"/>
    </row>
    <row r="79" spans="2:18" s="1" customFormat="1" ht="36.950000000000003" customHeight="1" x14ac:dyDescent="0.3">
      <c r="B79" s="21"/>
      <c r="C79" s="41" t="s">
        <v>49</v>
      </c>
      <c r="D79" s="22"/>
      <c r="E79" s="22"/>
      <c r="F79" s="93" t="str">
        <f>F7</f>
        <v>PS-01 - Oprava rozvodů NN</v>
      </c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22"/>
      <c r="R79" s="23"/>
    </row>
    <row r="80" spans="2:18" s="1" customFormat="1" ht="6.95" customHeight="1" x14ac:dyDescent="0.3">
      <c r="B80" s="21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3"/>
    </row>
    <row r="81" spans="2:39" s="1" customFormat="1" ht="18" customHeight="1" x14ac:dyDescent="0.3">
      <c r="B81" s="21"/>
      <c r="C81" s="19" t="s">
        <v>9</v>
      </c>
      <c r="D81" s="22"/>
      <c r="E81" s="22"/>
      <c r="F81" s="17" t="str">
        <f>F9</f>
        <v xml:space="preserve"> </v>
      </c>
      <c r="G81" s="22"/>
      <c r="H81" s="22"/>
      <c r="I81" s="22"/>
      <c r="J81" s="22"/>
      <c r="K81" s="19" t="s">
        <v>11</v>
      </c>
      <c r="L81" s="22"/>
      <c r="M81" s="124" t="str">
        <f>IF(O9="","",O9)</f>
        <v/>
      </c>
      <c r="N81" s="124"/>
      <c r="O81" s="124"/>
      <c r="P81" s="124"/>
      <c r="Q81" s="22"/>
      <c r="R81" s="23"/>
    </row>
    <row r="82" spans="2:39" s="1" customFormat="1" ht="6.95" customHeight="1" x14ac:dyDescent="0.3"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3"/>
    </row>
    <row r="83" spans="2:39" s="1" customFormat="1" ht="15" x14ac:dyDescent="0.3">
      <c r="B83" s="21"/>
      <c r="C83" s="19" t="s">
        <v>12</v>
      </c>
      <c r="D83" s="22"/>
      <c r="E83" s="22"/>
      <c r="F83" s="17">
        <f>E12</f>
        <v>0</v>
      </c>
      <c r="G83" s="22"/>
      <c r="H83" s="22"/>
      <c r="I83" s="22"/>
      <c r="J83" s="22"/>
      <c r="K83" s="19" t="s">
        <v>16</v>
      </c>
      <c r="L83" s="22"/>
      <c r="M83" s="96">
        <f>E18</f>
        <v>0</v>
      </c>
      <c r="N83" s="96"/>
      <c r="O83" s="96"/>
      <c r="P83" s="96"/>
      <c r="Q83" s="96"/>
      <c r="R83" s="23"/>
    </row>
    <row r="84" spans="2:39" s="1" customFormat="1" ht="14.45" customHeight="1" x14ac:dyDescent="0.3">
      <c r="B84" s="21"/>
      <c r="C84" s="19" t="s">
        <v>15</v>
      </c>
      <c r="D84" s="22"/>
      <c r="E84" s="22"/>
      <c r="F84" s="17" t="str">
        <f>IF(E15="","",E15)</f>
        <v/>
      </c>
      <c r="G84" s="22"/>
      <c r="H84" s="22"/>
      <c r="I84" s="22"/>
      <c r="J84" s="22"/>
      <c r="K84" s="19" t="s">
        <v>17</v>
      </c>
      <c r="L84" s="22"/>
      <c r="M84" s="96">
        <f>E21</f>
        <v>0</v>
      </c>
      <c r="N84" s="96"/>
      <c r="O84" s="96"/>
      <c r="P84" s="96"/>
      <c r="Q84" s="96"/>
      <c r="R84" s="23"/>
    </row>
    <row r="85" spans="2:39" s="1" customFormat="1" ht="10.35" customHeight="1" x14ac:dyDescent="0.3">
      <c r="B85" s="21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3"/>
    </row>
    <row r="86" spans="2:39" s="1" customFormat="1" ht="29.25" customHeight="1" x14ac:dyDescent="0.3">
      <c r="B86" s="21"/>
      <c r="C86" s="126" t="s">
        <v>54</v>
      </c>
      <c r="D86" s="127"/>
      <c r="E86" s="127"/>
      <c r="F86" s="127"/>
      <c r="G86" s="127"/>
      <c r="H86" s="45"/>
      <c r="I86" s="45"/>
      <c r="J86" s="45"/>
      <c r="K86" s="45"/>
      <c r="L86" s="45"/>
      <c r="M86" s="45"/>
      <c r="N86" s="126" t="s">
        <v>55</v>
      </c>
      <c r="O86" s="127"/>
      <c r="P86" s="127"/>
      <c r="Q86" s="127"/>
      <c r="R86" s="23"/>
    </row>
    <row r="87" spans="2:39" s="1" customFormat="1" ht="10.35" customHeight="1" x14ac:dyDescent="0.3">
      <c r="B87" s="21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3"/>
    </row>
    <row r="88" spans="2:39" s="1" customFormat="1" ht="29.25" customHeight="1" x14ac:dyDescent="0.3">
      <c r="B88" s="21"/>
      <c r="C88" s="53" t="s">
        <v>56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88">
        <f>N130</f>
        <v>0</v>
      </c>
      <c r="O88" s="119"/>
      <c r="P88" s="119"/>
      <c r="Q88" s="119"/>
      <c r="R88" s="23"/>
      <c r="AM88" s="10" t="s">
        <v>57</v>
      </c>
    </row>
    <row r="89" spans="2:39" s="2" customFormat="1" ht="24.95" customHeight="1" x14ac:dyDescent="0.3">
      <c r="B89" s="54"/>
      <c r="C89" s="55"/>
      <c r="D89" s="56" t="s">
        <v>58</v>
      </c>
      <c r="E89" s="55"/>
      <c r="F89" s="55"/>
      <c r="G89" s="55"/>
      <c r="H89" s="55"/>
      <c r="I89" s="55"/>
      <c r="J89" s="55"/>
      <c r="K89" s="55"/>
      <c r="L89" s="55"/>
      <c r="M89" s="55"/>
      <c r="N89" s="116">
        <f>N131</f>
        <v>0</v>
      </c>
      <c r="O89" s="125"/>
      <c r="P89" s="125"/>
      <c r="Q89" s="125"/>
      <c r="R89" s="57"/>
    </row>
    <row r="90" spans="2:39" s="3" customFormat="1" ht="19.899999999999999" customHeight="1" x14ac:dyDescent="0.3">
      <c r="B90" s="58"/>
      <c r="C90" s="59"/>
      <c r="D90" s="60" t="s">
        <v>59</v>
      </c>
      <c r="E90" s="59"/>
      <c r="F90" s="59"/>
      <c r="G90" s="59"/>
      <c r="H90" s="59"/>
      <c r="I90" s="59"/>
      <c r="J90" s="59"/>
      <c r="K90" s="59"/>
      <c r="L90" s="59"/>
      <c r="M90" s="59"/>
      <c r="N90" s="117">
        <f>N132</f>
        <v>0</v>
      </c>
      <c r="O90" s="118"/>
      <c r="P90" s="118"/>
      <c r="Q90" s="118"/>
      <c r="R90" s="61"/>
    </row>
    <row r="91" spans="2:39" s="3" customFormat="1" ht="19.899999999999999" customHeight="1" x14ac:dyDescent="0.3">
      <c r="B91" s="58"/>
      <c r="C91" s="59"/>
      <c r="D91" s="60" t="s">
        <v>60</v>
      </c>
      <c r="E91" s="59"/>
      <c r="F91" s="59"/>
      <c r="G91" s="59"/>
      <c r="H91" s="59"/>
      <c r="I91" s="59"/>
      <c r="J91" s="59"/>
      <c r="K91" s="59"/>
      <c r="L91" s="59"/>
      <c r="M91" s="59"/>
      <c r="N91" s="117">
        <f>N139</f>
        <v>0</v>
      </c>
      <c r="O91" s="118"/>
      <c r="P91" s="118"/>
      <c r="Q91" s="118"/>
      <c r="R91" s="61"/>
    </row>
    <row r="92" spans="2:39" s="3" customFormat="1" ht="19.899999999999999" customHeight="1" x14ac:dyDescent="0.3">
      <c r="B92" s="58"/>
      <c r="C92" s="59"/>
      <c r="D92" s="60" t="s">
        <v>61</v>
      </c>
      <c r="E92" s="59"/>
      <c r="F92" s="59"/>
      <c r="G92" s="59"/>
      <c r="H92" s="59"/>
      <c r="I92" s="59"/>
      <c r="J92" s="59"/>
      <c r="K92" s="59"/>
      <c r="L92" s="59"/>
      <c r="M92" s="59"/>
      <c r="N92" s="117">
        <f>N145</f>
        <v>0</v>
      </c>
      <c r="O92" s="118"/>
      <c r="P92" s="118"/>
      <c r="Q92" s="118"/>
      <c r="R92" s="61"/>
    </row>
    <row r="93" spans="2:39" s="2" customFormat="1" ht="24.95" customHeight="1" x14ac:dyDescent="0.3">
      <c r="B93" s="54"/>
      <c r="C93" s="55"/>
      <c r="D93" s="56" t="s">
        <v>62</v>
      </c>
      <c r="E93" s="55"/>
      <c r="F93" s="55"/>
      <c r="G93" s="55"/>
      <c r="H93" s="55"/>
      <c r="I93" s="55"/>
      <c r="J93" s="55"/>
      <c r="K93" s="55"/>
      <c r="L93" s="55"/>
      <c r="M93" s="55"/>
      <c r="N93" s="116">
        <f>N149</f>
        <v>0</v>
      </c>
      <c r="O93" s="125"/>
      <c r="P93" s="125"/>
      <c r="Q93" s="125"/>
      <c r="R93" s="57"/>
    </row>
    <row r="94" spans="2:39" s="3" customFormat="1" ht="19.899999999999999" customHeight="1" x14ac:dyDescent="0.3">
      <c r="B94" s="58"/>
      <c r="C94" s="59"/>
      <c r="D94" s="60" t="s">
        <v>63</v>
      </c>
      <c r="E94" s="59"/>
      <c r="F94" s="59"/>
      <c r="G94" s="59"/>
      <c r="H94" s="59"/>
      <c r="I94" s="59"/>
      <c r="J94" s="59"/>
      <c r="K94" s="59"/>
      <c r="L94" s="59"/>
      <c r="M94" s="59"/>
      <c r="N94" s="117">
        <f>N150</f>
        <v>0</v>
      </c>
      <c r="O94" s="118"/>
      <c r="P94" s="118"/>
      <c r="Q94" s="118"/>
      <c r="R94" s="61"/>
    </row>
    <row r="95" spans="2:39" s="3" customFormat="1" ht="19.899999999999999" customHeight="1" x14ac:dyDescent="0.3">
      <c r="B95" s="58"/>
      <c r="C95" s="59"/>
      <c r="D95" s="60" t="s">
        <v>64</v>
      </c>
      <c r="E95" s="59"/>
      <c r="F95" s="59"/>
      <c r="G95" s="59"/>
      <c r="H95" s="59"/>
      <c r="I95" s="59"/>
      <c r="J95" s="59"/>
      <c r="K95" s="59"/>
      <c r="L95" s="59"/>
      <c r="M95" s="59"/>
      <c r="N95" s="117">
        <f>N153</f>
        <v>0</v>
      </c>
      <c r="O95" s="118"/>
      <c r="P95" s="118"/>
      <c r="Q95" s="118"/>
      <c r="R95" s="61"/>
    </row>
    <row r="96" spans="2:39" s="3" customFormat="1" ht="19.899999999999999" customHeight="1" x14ac:dyDescent="0.3">
      <c r="B96" s="58"/>
      <c r="C96" s="59"/>
      <c r="D96" s="60" t="s">
        <v>65</v>
      </c>
      <c r="E96" s="59"/>
      <c r="F96" s="59"/>
      <c r="G96" s="59"/>
      <c r="H96" s="59"/>
      <c r="I96" s="59"/>
      <c r="J96" s="59"/>
      <c r="K96" s="59"/>
      <c r="L96" s="59"/>
      <c r="M96" s="59"/>
      <c r="N96" s="117">
        <f>N164</f>
        <v>0</v>
      </c>
      <c r="O96" s="118"/>
      <c r="P96" s="118"/>
      <c r="Q96" s="118"/>
      <c r="R96" s="61"/>
    </row>
    <row r="97" spans="2:18" s="3" customFormat="1" ht="19.899999999999999" customHeight="1" x14ac:dyDescent="0.3">
      <c r="B97" s="58"/>
      <c r="C97" s="59"/>
      <c r="D97" s="60" t="s">
        <v>66</v>
      </c>
      <c r="E97" s="59"/>
      <c r="F97" s="59"/>
      <c r="G97" s="59"/>
      <c r="H97" s="59"/>
      <c r="I97" s="59"/>
      <c r="J97" s="59"/>
      <c r="K97" s="59"/>
      <c r="L97" s="59"/>
      <c r="M97" s="59"/>
      <c r="N97" s="117">
        <f>N167</f>
        <v>0</v>
      </c>
      <c r="O97" s="118"/>
      <c r="P97" s="118"/>
      <c r="Q97" s="118"/>
      <c r="R97" s="61"/>
    </row>
    <row r="98" spans="2:18" s="2" customFormat="1" ht="24.95" customHeight="1" x14ac:dyDescent="0.3">
      <c r="B98" s="54"/>
      <c r="C98" s="55"/>
      <c r="D98" s="56" t="s">
        <v>67</v>
      </c>
      <c r="E98" s="55"/>
      <c r="F98" s="55"/>
      <c r="G98" s="55"/>
      <c r="H98" s="55"/>
      <c r="I98" s="55"/>
      <c r="J98" s="55"/>
      <c r="K98" s="55"/>
      <c r="L98" s="55"/>
      <c r="M98" s="55"/>
      <c r="N98" s="116">
        <f>N171</f>
        <v>0</v>
      </c>
      <c r="O98" s="125"/>
      <c r="P98" s="125"/>
      <c r="Q98" s="125"/>
      <c r="R98" s="57"/>
    </row>
    <row r="99" spans="2:18" s="3" customFormat="1" ht="19.899999999999999" customHeight="1" x14ac:dyDescent="0.3">
      <c r="B99" s="58"/>
      <c r="C99" s="59"/>
      <c r="D99" s="60" t="s">
        <v>68</v>
      </c>
      <c r="E99" s="59"/>
      <c r="F99" s="59"/>
      <c r="G99" s="59"/>
      <c r="H99" s="59"/>
      <c r="I99" s="59"/>
      <c r="J99" s="59"/>
      <c r="K99" s="59"/>
      <c r="L99" s="59"/>
      <c r="M99" s="59"/>
      <c r="N99" s="117">
        <f>N172</f>
        <v>0</v>
      </c>
      <c r="O99" s="118"/>
      <c r="P99" s="118"/>
      <c r="Q99" s="118"/>
      <c r="R99" s="61"/>
    </row>
    <row r="100" spans="2:18" s="3" customFormat="1" ht="19.899999999999999" customHeight="1" x14ac:dyDescent="0.3">
      <c r="B100" s="58"/>
      <c r="C100" s="59"/>
      <c r="D100" s="60" t="s">
        <v>69</v>
      </c>
      <c r="E100" s="59"/>
      <c r="F100" s="59"/>
      <c r="G100" s="59"/>
      <c r="H100" s="59"/>
      <c r="I100" s="59"/>
      <c r="J100" s="59"/>
      <c r="K100" s="59"/>
      <c r="L100" s="59"/>
      <c r="M100" s="59"/>
      <c r="N100" s="117">
        <f>N192</f>
        <v>0</v>
      </c>
      <c r="O100" s="118"/>
      <c r="P100" s="118"/>
      <c r="Q100" s="118"/>
      <c r="R100" s="61"/>
    </row>
    <row r="101" spans="2:18" s="3" customFormat="1" ht="19.899999999999999" customHeight="1" x14ac:dyDescent="0.3">
      <c r="B101" s="58"/>
      <c r="C101" s="59"/>
      <c r="D101" s="60" t="s">
        <v>70</v>
      </c>
      <c r="E101" s="59"/>
      <c r="F101" s="59"/>
      <c r="G101" s="59"/>
      <c r="H101" s="59"/>
      <c r="I101" s="59"/>
      <c r="J101" s="59"/>
      <c r="K101" s="59"/>
      <c r="L101" s="59"/>
      <c r="M101" s="59"/>
      <c r="N101" s="117">
        <f>N201</f>
        <v>0</v>
      </c>
      <c r="O101" s="118"/>
      <c r="P101" s="118"/>
      <c r="Q101" s="118"/>
      <c r="R101" s="61"/>
    </row>
    <row r="102" spans="2:18" s="2" customFormat="1" ht="24.95" customHeight="1" x14ac:dyDescent="0.3">
      <c r="B102" s="54"/>
      <c r="C102" s="55"/>
      <c r="D102" s="56" t="s">
        <v>71</v>
      </c>
      <c r="E102" s="55"/>
      <c r="F102" s="55"/>
      <c r="G102" s="55"/>
      <c r="H102" s="55"/>
      <c r="I102" s="55"/>
      <c r="J102" s="55"/>
      <c r="K102" s="55"/>
      <c r="L102" s="55"/>
      <c r="M102" s="55"/>
      <c r="N102" s="116">
        <f>N204</f>
        <v>0</v>
      </c>
      <c r="O102" s="125"/>
      <c r="P102" s="125"/>
      <c r="Q102" s="125"/>
      <c r="R102" s="57"/>
    </row>
    <row r="103" spans="2:18" s="3" customFormat="1" ht="19.899999999999999" customHeight="1" x14ac:dyDescent="0.3">
      <c r="B103" s="58"/>
      <c r="C103" s="59"/>
      <c r="D103" s="60" t="s">
        <v>72</v>
      </c>
      <c r="E103" s="59"/>
      <c r="F103" s="59"/>
      <c r="G103" s="59"/>
      <c r="H103" s="59"/>
      <c r="I103" s="59"/>
      <c r="J103" s="59"/>
      <c r="K103" s="59"/>
      <c r="L103" s="59"/>
      <c r="M103" s="59"/>
      <c r="N103" s="117">
        <f>N205</f>
        <v>0</v>
      </c>
      <c r="O103" s="118"/>
      <c r="P103" s="118"/>
      <c r="Q103" s="118"/>
      <c r="R103" s="61"/>
    </row>
    <row r="104" spans="2:18" s="3" customFormat="1" ht="19.899999999999999" customHeight="1" x14ac:dyDescent="0.3">
      <c r="B104" s="58"/>
      <c r="C104" s="59"/>
      <c r="D104" s="60" t="s">
        <v>73</v>
      </c>
      <c r="E104" s="59"/>
      <c r="F104" s="59"/>
      <c r="G104" s="59"/>
      <c r="H104" s="59"/>
      <c r="I104" s="59"/>
      <c r="J104" s="59"/>
      <c r="K104" s="59"/>
      <c r="L104" s="59"/>
      <c r="M104" s="59"/>
      <c r="N104" s="117">
        <f>N208</f>
        <v>0</v>
      </c>
      <c r="O104" s="118"/>
      <c r="P104" s="118"/>
      <c r="Q104" s="118"/>
      <c r="R104" s="61"/>
    </row>
    <row r="105" spans="2:18" s="3" customFormat="1" ht="19.899999999999999" customHeight="1" x14ac:dyDescent="0.3">
      <c r="B105" s="58"/>
      <c r="C105" s="59"/>
      <c r="D105" s="60" t="s">
        <v>74</v>
      </c>
      <c r="E105" s="59"/>
      <c r="F105" s="59"/>
      <c r="G105" s="59"/>
      <c r="H105" s="59"/>
      <c r="I105" s="59"/>
      <c r="J105" s="59"/>
      <c r="K105" s="59"/>
      <c r="L105" s="59"/>
      <c r="M105" s="59"/>
      <c r="N105" s="117">
        <f>N212</f>
        <v>0</v>
      </c>
      <c r="O105" s="118"/>
      <c r="P105" s="118"/>
      <c r="Q105" s="118"/>
      <c r="R105" s="61"/>
    </row>
    <row r="106" spans="2:18" s="3" customFormat="1" ht="19.899999999999999" customHeight="1" x14ac:dyDescent="0.3">
      <c r="B106" s="58"/>
      <c r="C106" s="59"/>
      <c r="D106" s="60" t="s">
        <v>75</v>
      </c>
      <c r="E106" s="59"/>
      <c r="F106" s="59"/>
      <c r="G106" s="59"/>
      <c r="H106" s="59"/>
      <c r="I106" s="59"/>
      <c r="J106" s="59"/>
      <c r="K106" s="59"/>
      <c r="L106" s="59"/>
      <c r="M106" s="59"/>
      <c r="N106" s="117">
        <f>N216</f>
        <v>0</v>
      </c>
      <c r="O106" s="118"/>
      <c r="P106" s="118"/>
      <c r="Q106" s="118"/>
      <c r="R106" s="61"/>
    </row>
    <row r="107" spans="2:18" s="3" customFormat="1" ht="19.899999999999999" customHeight="1" x14ac:dyDescent="0.3">
      <c r="B107" s="58"/>
      <c r="C107" s="59"/>
      <c r="D107" s="60" t="s">
        <v>76</v>
      </c>
      <c r="E107" s="59"/>
      <c r="F107" s="59"/>
      <c r="G107" s="59"/>
      <c r="H107" s="59"/>
      <c r="I107" s="59"/>
      <c r="J107" s="59"/>
      <c r="K107" s="59"/>
      <c r="L107" s="59"/>
      <c r="M107" s="59"/>
      <c r="N107" s="117">
        <f>N223</f>
        <v>0</v>
      </c>
      <c r="O107" s="118"/>
      <c r="P107" s="118"/>
      <c r="Q107" s="118"/>
      <c r="R107" s="61"/>
    </row>
    <row r="108" spans="2:18" s="3" customFormat="1" ht="19.899999999999999" customHeight="1" x14ac:dyDescent="0.3">
      <c r="B108" s="58"/>
      <c r="C108" s="59"/>
      <c r="D108" s="60" t="s">
        <v>77</v>
      </c>
      <c r="E108" s="59"/>
      <c r="F108" s="59"/>
      <c r="G108" s="59"/>
      <c r="H108" s="59"/>
      <c r="I108" s="59"/>
      <c r="J108" s="59"/>
      <c r="K108" s="59"/>
      <c r="L108" s="59"/>
      <c r="M108" s="59"/>
      <c r="N108" s="117">
        <f>N226</f>
        <v>0</v>
      </c>
      <c r="O108" s="118"/>
      <c r="P108" s="118"/>
      <c r="Q108" s="118"/>
      <c r="R108" s="61"/>
    </row>
    <row r="109" spans="2:18" s="3" customFormat="1" ht="19.899999999999999" customHeight="1" x14ac:dyDescent="0.3">
      <c r="B109" s="58"/>
      <c r="C109" s="59"/>
      <c r="D109" s="60" t="s">
        <v>78</v>
      </c>
      <c r="E109" s="59"/>
      <c r="F109" s="59"/>
      <c r="G109" s="59"/>
      <c r="H109" s="59"/>
      <c r="I109" s="59"/>
      <c r="J109" s="59"/>
      <c r="K109" s="59"/>
      <c r="L109" s="59"/>
      <c r="M109" s="59"/>
      <c r="N109" s="117">
        <f>N229</f>
        <v>0</v>
      </c>
      <c r="O109" s="118"/>
      <c r="P109" s="118"/>
      <c r="Q109" s="118"/>
      <c r="R109" s="61"/>
    </row>
    <row r="110" spans="2:18" s="1" customFormat="1" ht="21.75" customHeight="1" x14ac:dyDescent="0.3">
      <c r="B110" s="21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3"/>
    </row>
    <row r="111" spans="2:18" s="1" customFormat="1" ht="29.25" customHeight="1" x14ac:dyDescent="0.3">
      <c r="B111" s="21"/>
      <c r="C111" s="53" t="s">
        <v>79</v>
      </c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119">
        <v>0</v>
      </c>
      <c r="O111" s="120"/>
      <c r="P111" s="120"/>
      <c r="Q111" s="120"/>
      <c r="R111" s="23"/>
    </row>
    <row r="112" spans="2:18" s="1" customFormat="1" ht="18" customHeight="1" x14ac:dyDescent="0.3">
      <c r="B112" s="21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3"/>
    </row>
    <row r="113" spans="2:18" s="1" customFormat="1" ht="29.25" customHeight="1" x14ac:dyDescent="0.3">
      <c r="B113" s="21"/>
      <c r="C113" s="44" t="s">
        <v>41</v>
      </c>
      <c r="D113" s="45"/>
      <c r="E113" s="45"/>
      <c r="F113" s="45"/>
      <c r="G113" s="45"/>
      <c r="H113" s="45"/>
      <c r="I113" s="45"/>
      <c r="J113" s="45"/>
      <c r="K113" s="45"/>
      <c r="L113" s="90">
        <f>ROUND(SUM(N88+N111),2)</f>
        <v>0</v>
      </c>
      <c r="M113" s="90"/>
      <c r="N113" s="90"/>
      <c r="O113" s="90"/>
      <c r="P113" s="90"/>
      <c r="Q113" s="90"/>
      <c r="R113" s="23"/>
    </row>
    <row r="114" spans="2:18" s="1" customFormat="1" ht="6.95" customHeight="1" x14ac:dyDescent="0.3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8" spans="2:18" s="1" customFormat="1" ht="6.95" customHeight="1" x14ac:dyDescent="0.3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18" s="1" customFormat="1" ht="36.950000000000003" customHeight="1" x14ac:dyDescent="0.3">
      <c r="B119" s="21"/>
      <c r="C119" s="91" t="s">
        <v>80</v>
      </c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1"/>
      <c r="O119" s="121"/>
      <c r="P119" s="121"/>
      <c r="Q119" s="121"/>
      <c r="R119" s="23"/>
    </row>
    <row r="120" spans="2:18" s="1" customFormat="1" ht="6.95" customHeight="1" x14ac:dyDescent="0.3">
      <c r="B120" s="21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3"/>
    </row>
    <row r="121" spans="2:18" s="1" customFormat="1" ht="30" customHeight="1" x14ac:dyDescent="0.3">
      <c r="B121" s="21"/>
      <c r="C121" s="19" t="s">
        <v>6</v>
      </c>
      <c r="D121" s="22"/>
      <c r="E121" s="22"/>
      <c r="F121" s="122">
        <f>F6</f>
        <v>0</v>
      </c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22"/>
      <c r="R121" s="23"/>
    </row>
    <row r="122" spans="2:18" s="1" customFormat="1" ht="36.950000000000003" customHeight="1" x14ac:dyDescent="0.3">
      <c r="B122" s="21"/>
      <c r="C122" s="41" t="s">
        <v>49</v>
      </c>
      <c r="D122" s="22"/>
      <c r="E122" s="22"/>
      <c r="F122" s="93" t="str">
        <f>F7</f>
        <v>PS-01 - Oprava rozvodů NN</v>
      </c>
      <c r="G122" s="121"/>
      <c r="H122" s="121"/>
      <c r="I122" s="121"/>
      <c r="J122" s="121"/>
      <c r="K122" s="121"/>
      <c r="L122" s="121"/>
      <c r="M122" s="121"/>
      <c r="N122" s="121"/>
      <c r="O122" s="121"/>
      <c r="P122" s="121"/>
      <c r="Q122" s="22"/>
      <c r="R122" s="23"/>
    </row>
    <row r="123" spans="2:18" s="1" customFormat="1" ht="6.95" customHeight="1" x14ac:dyDescent="0.3">
      <c r="B123" s="21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3"/>
    </row>
    <row r="124" spans="2:18" s="1" customFormat="1" ht="18" customHeight="1" x14ac:dyDescent="0.3">
      <c r="B124" s="21"/>
      <c r="C124" s="19" t="s">
        <v>9</v>
      </c>
      <c r="D124" s="22"/>
      <c r="E124" s="22"/>
      <c r="F124" s="17" t="str">
        <f>F9</f>
        <v xml:space="preserve"> </v>
      </c>
      <c r="G124" s="22"/>
      <c r="H124" s="22"/>
      <c r="I124" s="22"/>
      <c r="J124" s="22"/>
      <c r="K124" s="19" t="s">
        <v>11</v>
      </c>
      <c r="L124" s="22"/>
      <c r="M124" s="124" t="str">
        <f>IF(O9="","",O9)</f>
        <v/>
      </c>
      <c r="N124" s="124"/>
      <c r="O124" s="124"/>
      <c r="P124" s="124"/>
      <c r="Q124" s="22"/>
      <c r="R124" s="23"/>
    </row>
    <row r="125" spans="2:18" s="1" customFormat="1" ht="6.95" customHeight="1" x14ac:dyDescent="0.3">
      <c r="B125" s="21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3"/>
    </row>
    <row r="126" spans="2:18" s="1" customFormat="1" ht="15" x14ac:dyDescent="0.3">
      <c r="B126" s="21"/>
      <c r="C126" s="19" t="s">
        <v>12</v>
      </c>
      <c r="D126" s="22"/>
      <c r="E126" s="22"/>
      <c r="F126" s="17">
        <f>E12</f>
        <v>0</v>
      </c>
      <c r="G126" s="22"/>
      <c r="H126" s="22"/>
      <c r="I126" s="22"/>
      <c r="J126" s="22"/>
      <c r="K126" s="19" t="s">
        <v>16</v>
      </c>
      <c r="L126" s="22"/>
      <c r="M126" s="96">
        <f>E18</f>
        <v>0</v>
      </c>
      <c r="N126" s="96"/>
      <c r="O126" s="96"/>
      <c r="P126" s="96"/>
      <c r="Q126" s="96"/>
      <c r="R126" s="23"/>
    </row>
    <row r="127" spans="2:18" s="1" customFormat="1" ht="14.45" customHeight="1" x14ac:dyDescent="0.3">
      <c r="B127" s="21"/>
      <c r="C127" s="19" t="s">
        <v>15</v>
      </c>
      <c r="D127" s="22"/>
      <c r="E127" s="22"/>
      <c r="F127" s="17" t="str">
        <f>IF(E15="","",E15)</f>
        <v/>
      </c>
      <c r="G127" s="22"/>
      <c r="H127" s="22"/>
      <c r="I127" s="22"/>
      <c r="J127" s="22"/>
      <c r="K127" s="19" t="s">
        <v>17</v>
      </c>
      <c r="L127" s="22"/>
      <c r="M127" s="96">
        <f>E21</f>
        <v>0</v>
      </c>
      <c r="N127" s="96"/>
      <c r="O127" s="96"/>
      <c r="P127" s="96"/>
      <c r="Q127" s="96"/>
      <c r="R127" s="23"/>
    </row>
    <row r="128" spans="2:18" s="1" customFormat="1" ht="10.35" customHeight="1" x14ac:dyDescent="0.3">
      <c r="B128" s="21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3"/>
    </row>
    <row r="129" spans="2:57" s="4" customFormat="1" ht="29.25" customHeight="1" x14ac:dyDescent="0.3">
      <c r="B129" s="62"/>
      <c r="C129" s="63" t="s">
        <v>81</v>
      </c>
      <c r="D129" s="64" t="s">
        <v>82</v>
      </c>
      <c r="E129" s="64" t="s">
        <v>36</v>
      </c>
      <c r="F129" s="110" t="s">
        <v>83</v>
      </c>
      <c r="G129" s="110"/>
      <c r="H129" s="110"/>
      <c r="I129" s="110"/>
      <c r="J129" s="64" t="s">
        <v>84</v>
      </c>
      <c r="K129" s="64" t="s">
        <v>85</v>
      </c>
      <c r="L129" s="111" t="s">
        <v>86</v>
      </c>
      <c r="M129" s="111"/>
      <c r="N129" s="110" t="s">
        <v>55</v>
      </c>
      <c r="O129" s="110"/>
      <c r="P129" s="110"/>
      <c r="Q129" s="112"/>
      <c r="R129" s="65"/>
    </row>
    <row r="130" spans="2:57" s="1" customFormat="1" ht="29.25" customHeight="1" x14ac:dyDescent="0.35">
      <c r="B130" s="21"/>
      <c r="C130" s="43" t="s">
        <v>51</v>
      </c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113">
        <f>BC130</f>
        <v>0</v>
      </c>
      <c r="O130" s="114"/>
      <c r="P130" s="114"/>
      <c r="Q130" s="114"/>
      <c r="R130" s="23"/>
      <c r="AL130" s="10" t="s">
        <v>37</v>
      </c>
      <c r="AM130" s="10" t="s">
        <v>57</v>
      </c>
      <c r="BC130" s="66">
        <f>BC131+BC149+BC171+BC204</f>
        <v>0</v>
      </c>
    </row>
    <row r="131" spans="2:57" s="5" customFormat="1" ht="37.35" customHeight="1" x14ac:dyDescent="0.35">
      <c r="B131" s="67"/>
      <c r="C131" s="68"/>
      <c r="D131" s="69" t="s">
        <v>58</v>
      </c>
      <c r="E131" s="69"/>
      <c r="F131" s="69"/>
      <c r="G131" s="69"/>
      <c r="H131" s="69"/>
      <c r="I131" s="69"/>
      <c r="J131" s="69"/>
      <c r="K131" s="69"/>
      <c r="L131" s="69"/>
      <c r="M131" s="69"/>
      <c r="N131" s="115">
        <f>BC131</f>
        <v>0</v>
      </c>
      <c r="O131" s="116"/>
      <c r="P131" s="116"/>
      <c r="Q131" s="116"/>
      <c r="R131" s="70"/>
      <c r="AJ131" s="71" t="s">
        <v>39</v>
      </c>
      <c r="AL131" s="72" t="s">
        <v>37</v>
      </c>
      <c r="AM131" s="72" t="s">
        <v>38</v>
      </c>
      <c r="AQ131" s="71" t="s">
        <v>87</v>
      </c>
      <c r="BC131" s="73">
        <f>BC132+BC139+BC145</f>
        <v>0</v>
      </c>
    </row>
    <row r="132" spans="2:57" s="5" customFormat="1" ht="19.899999999999999" customHeight="1" x14ac:dyDescent="0.3">
      <c r="B132" s="67"/>
      <c r="C132" s="68"/>
      <c r="D132" s="74" t="s">
        <v>59</v>
      </c>
      <c r="E132" s="74"/>
      <c r="F132" s="74"/>
      <c r="G132" s="74"/>
      <c r="H132" s="74"/>
      <c r="I132" s="74"/>
      <c r="J132" s="74"/>
      <c r="K132" s="74"/>
      <c r="L132" s="74"/>
      <c r="M132" s="74"/>
      <c r="N132" s="104">
        <f>BC132</f>
        <v>0</v>
      </c>
      <c r="O132" s="105"/>
      <c r="P132" s="105"/>
      <c r="Q132" s="105"/>
      <c r="R132" s="70"/>
      <c r="AJ132" s="71" t="s">
        <v>39</v>
      </c>
      <c r="AL132" s="72" t="s">
        <v>37</v>
      </c>
      <c r="AM132" s="72" t="s">
        <v>39</v>
      </c>
      <c r="AQ132" s="71" t="s">
        <v>87</v>
      </c>
      <c r="BC132" s="73">
        <f>SUM(BC133:BC138)</f>
        <v>0</v>
      </c>
    </row>
    <row r="133" spans="2:57" s="1" customFormat="1" ht="31.5" customHeight="1" x14ac:dyDescent="0.3">
      <c r="B133" s="75"/>
      <c r="C133" s="76" t="s">
        <v>88</v>
      </c>
      <c r="D133" s="76" t="s">
        <v>89</v>
      </c>
      <c r="E133" s="77" t="s">
        <v>90</v>
      </c>
      <c r="F133" s="106" t="s">
        <v>91</v>
      </c>
      <c r="G133" s="106"/>
      <c r="H133" s="106"/>
      <c r="I133" s="106"/>
      <c r="J133" s="78" t="s">
        <v>92</v>
      </c>
      <c r="K133" s="79">
        <v>60</v>
      </c>
      <c r="L133" s="107"/>
      <c r="M133" s="107"/>
      <c r="N133" s="107">
        <f t="shared" ref="N133:N138" si="0">ROUND(L133*K133,2)</f>
        <v>0</v>
      </c>
      <c r="O133" s="107"/>
      <c r="P133" s="107"/>
      <c r="Q133" s="107"/>
      <c r="R133" s="80"/>
      <c r="AJ133" s="10" t="s">
        <v>93</v>
      </c>
      <c r="AL133" s="10" t="s">
        <v>89</v>
      </c>
      <c r="AM133" s="10" t="s">
        <v>47</v>
      </c>
      <c r="AQ133" s="10" t="s">
        <v>87</v>
      </c>
      <c r="AW133" s="81" t="e">
        <f>IF(#REF!="základní",N133,0)</f>
        <v>#REF!</v>
      </c>
      <c r="AX133" s="81" t="e">
        <f>IF(#REF!="snížená",N133,0)</f>
        <v>#REF!</v>
      </c>
      <c r="AY133" s="81" t="e">
        <f>IF(#REF!="zákl. přenesená",N133,0)</f>
        <v>#REF!</v>
      </c>
      <c r="AZ133" s="81" t="e">
        <f>IF(#REF!="sníž. přenesená",N133,0)</f>
        <v>#REF!</v>
      </c>
      <c r="BA133" s="81" t="e">
        <f>IF(#REF!="nulová",N133,0)</f>
        <v>#REF!</v>
      </c>
      <c r="BB133" s="10" t="s">
        <v>39</v>
      </c>
      <c r="BC133" s="81">
        <f t="shared" ref="BC133:BC138" si="1">ROUND(L133*K133,2)</f>
        <v>0</v>
      </c>
      <c r="BD133" s="10" t="s">
        <v>93</v>
      </c>
      <c r="BE133" s="10" t="s">
        <v>94</v>
      </c>
    </row>
    <row r="134" spans="2:57" s="1" customFormat="1" ht="44.25" customHeight="1" x14ac:dyDescent="0.3">
      <c r="B134" s="75"/>
      <c r="C134" s="76" t="s">
        <v>95</v>
      </c>
      <c r="D134" s="76" t="s">
        <v>89</v>
      </c>
      <c r="E134" s="77" t="s">
        <v>96</v>
      </c>
      <c r="F134" s="106" t="s">
        <v>97</v>
      </c>
      <c r="G134" s="106"/>
      <c r="H134" s="106"/>
      <c r="I134" s="106"/>
      <c r="J134" s="78" t="s">
        <v>92</v>
      </c>
      <c r="K134" s="79">
        <v>60</v>
      </c>
      <c r="L134" s="107"/>
      <c r="M134" s="107"/>
      <c r="N134" s="107">
        <f t="shared" si="0"/>
        <v>0</v>
      </c>
      <c r="O134" s="107"/>
      <c r="P134" s="107"/>
      <c r="Q134" s="107"/>
      <c r="R134" s="80"/>
      <c r="AJ134" s="10" t="s">
        <v>93</v>
      </c>
      <c r="AL134" s="10" t="s">
        <v>89</v>
      </c>
      <c r="AM134" s="10" t="s">
        <v>47</v>
      </c>
      <c r="AQ134" s="10" t="s">
        <v>87</v>
      </c>
      <c r="AW134" s="81" t="e">
        <f>IF(#REF!="základní",N134,0)</f>
        <v>#REF!</v>
      </c>
      <c r="AX134" s="81" t="e">
        <f>IF(#REF!="snížená",N134,0)</f>
        <v>#REF!</v>
      </c>
      <c r="AY134" s="81" t="e">
        <f>IF(#REF!="zákl. přenesená",N134,0)</f>
        <v>#REF!</v>
      </c>
      <c r="AZ134" s="81" t="e">
        <f>IF(#REF!="sníž. přenesená",N134,0)</f>
        <v>#REF!</v>
      </c>
      <c r="BA134" s="81" t="e">
        <f>IF(#REF!="nulová",N134,0)</f>
        <v>#REF!</v>
      </c>
      <c r="BB134" s="10" t="s">
        <v>39</v>
      </c>
      <c r="BC134" s="81">
        <f t="shared" si="1"/>
        <v>0</v>
      </c>
      <c r="BD134" s="10" t="s">
        <v>93</v>
      </c>
      <c r="BE134" s="10" t="s">
        <v>98</v>
      </c>
    </row>
    <row r="135" spans="2:57" s="1" customFormat="1" ht="44.25" customHeight="1" x14ac:dyDescent="0.3">
      <c r="B135" s="75"/>
      <c r="C135" s="76" t="s">
        <v>99</v>
      </c>
      <c r="D135" s="76" t="s">
        <v>89</v>
      </c>
      <c r="E135" s="77" t="s">
        <v>100</v>
      </c>
      <c r="F135" s="106" t="s">
        <v>101</v>
      </c>
      <c r="G135" s="106"/>
      <c r="H135" s="106"/>
      <c r="I135" s="106"/>
      <c r="J135" s="78" t="s">
        <v>92</v>
      </c>
      <c r="K135" s="79">
        <v>250</v>
      </c>
      <c r="L135" s="107"/>
      <c r="M135" s="107"/>
      <c r="N135" s="107">
        <f t="shared" si="0"/>
        <v>0</v>
      </c>
      <c r="O135" s="107"/>
      <c r="P135" s="107"/>
      <c r="Q135" s="107"/>
      <c r="R135" s="80"/>
      <c r="AJ135" s="10" t="s">
        <v>93</v>
      </c>
      <c r="AL135" s="10" t="s">
        <v>89</v>
      </c>
      <c r="AM135" s="10" t="s">
        <v>47</v>
      </c>
      <c r="AQ135" s="10" t="s">
        <v>87</v>
      </c>
      <c r="AW135" s="81" t="e">
        <f>IF(#REF!="základní",N135,0)</f>
        <v>#REF!</v>
      </c>
      <c r="AX135" s="81" t="e">
        <f>IF(#REF!="snížená",N135,0)</f>
        <v>#REF!</v>
      </c>
      <c r="AY135" s="81" t="e">
        <f>IF(#REF!="zákl. přenesená",N135,0)</f>
        <v>#REF!</v>
      </c>
      <c r="AZ135" s="81" t="e">
        <f>IF(#REF!="sníž. přenesená",N135,0)</f>
        <v>#REF!</v>
      </c>
      <c r="BA135" s="81" t="e">
        <f>IF(#REF!="nulová",N135,0)</f>
        <v>#REF!</v>
      </c>
      <c r="BB135" s="10" t="s">
        <v>39</v>
      </c>
      <c r="BC135" s="81">
        <f t="shared" si="1"/>
        <v>0</v>
      </c>
      <c r="BD135" s="10" t="s">
        <v>93</v>
      </c>
      <c r="BE135" s="10" t="s">
        <v>102</v>
      </c>
    </row>
    <row r="136" spans="2:57" s="1" customFormat="1" ht="31.5" customHeight="1" x14ac:dyDescent="0.3">
      <c r="B136" s="75"/>
      <c r="C136" s="76" t="s">
        <v>103</v>
      </c>
      <c r="D136" s="76" t="s">
        <v>89</v>
      </c>
      <c r="E136" s="77" t="s">
        <v>104</v>
      </c>
      <c r="F136" s="106" t="s">
        <v>105</v>
      </c>
      <c r="G136" s="106"/>
      <c r="H136" s="106"/>
      <c r="I136" s="106"/>
      <c r="J136" s="78" t="s">
        <v>92</v>
      </c>
      <c r="K136" s="79">
        <v>250</v>
      </c>
      <c r="L136" s="107"/>
      <c r="M136" s="107"/>
      <c r="N136" s="107">
        <f t="shared" si="0"/>
        <v>0</v>
      </c>
      <c r="O136" s="107"/>
      <c r="P136" s="107"/>
      <c r="Q136" s="107"/>
      <c r="R136" s="80"/>
      <c r="AJ136" s="10" t="s">
        <v>93</v>
      </c>
      <c r="AL136" s="10" t="s">
        <v>89</v>
      </c>
      <c r="AM136" s="10" t="s">
        <v>47</v>
      </c>
      <c r="AQ136" s="10" t="s">
        <v>87</v>
      </c>
      <c r="AW136" s="81" t="e">
        <f>IF(#REF!="základní",N136,0)</f>
        <v>#REF!</v>
      </c>
      <c r="AX136" s="81" t="e">
        <f>IF(#REF!="snížená",N136,0)</f>
        <v>#REF!</v>
      </c>
      <c r="AY136" s="81" t="e">
        <f>IF(#REF!="zákl. přenesená",N136,0)</f>
        <v>#REF!</v>
      </c>
      <c r="AZ136" s="81" t="e">
        <f>IF(#REF!="sníž. přenesená",N136,0)</f>
        <v>#REF!</v>
      </c>
      <c r="BA136" s="81" t="e">
        <f>IF(#REF!="nulová",N136,0)</f>
        <v>#REF!</v>
      </c>
      <c r="BB136" s="10" t="s">
        <v>39</v>
      </c>
      <c r="BC136" s="81">
        <f t="shared" si="1"/>
        <v>0</v>
      </c>
      <c r="BD136" s="10" t="s">
        <v>93</v>
      </c>
      <c r="BE136" s="10" t="s">
        <v>106</v>
      </c>
    </row>
    <row r="137" spans="2:57" s="1" customFormat="1" ht="31.5" customHeight="1" x14ac:dyDescent="0.3">
      <c r="B137" s="75"/>
      <c r="C137" s="76" t="s">
        <v>107</v>
      </c>
      <c r="D137" s="76" t="s">
        <v>89</v>
      </c>
      <c r="E137" s="77" t="s">
        <v>108</v>
      </c>
      <c r="F137" s="106" t="s">
        <v>109</v>
      </c>
      <c r="G137" s="106"/>
      <c r="H137" s="106"/>
      <c r="I137" s="106"/>
      <c r="J137" s="78" t="s">
        <v>92</v>
      </c>
      <c r="K137" s="79">
        <v>30</v>
      </c>
      <c r="L137" s="107"/>
      <c r="M137" s="107"/>
      <c r="N137" s="107">
        <f t="shared" si="0"/>
        <v>0</v>
      </c>
      <c r="O137" s="107"/>
      <c r="P137" s="107"/>
      <c r="Q137" s="107"/>
      <c r="R137" s="80"/>
      <c r="AJ137" s="10" t="s">
        <v>93</v>
      </c>
      <c r="AL137" s="10" t="s">
        <v>89</v>
      </c>
      <c r="AM137" s="10" t="s">
        <v>47</v>
      </c>
      <c r="AQ137" s="10" t="s">
        <v>87</v>
      </c>
      <c r="AW137" s="81" t="e">
        <f>IF(#REF!="základní",N137,0)</f>
        <v>#REF!</v>
      </c>
      <c r="AX137" s="81" t="e">
        <f>IF(#REF!="snížená",N137,0)</f>
        <v>#REF!</v>
      </c>
      <c r="AY137" s="81" t="e">
        <f>IF(#REF!="zákl. přenesená",N137,0)</f>
        <v>#REF!</v>
      </c>
      <c r="AZ137" s="81" t="e">
        <f>IF(#REF!="sníž. přenesená",N137,0)</f>
        <v>#REF!</v>
      </c>
      <c r="BA137" s="81" t="e">
        <f>IF(#REF!="nulová",N137,0)</f>
        <v>#REF!</v>
      </c>
      <c r="BB137" s="10" t="s">
        <v>39</v>
      </c>
      <c r="BC137" s="81">
        <f t="shared" si="1"/>
        <v>0</v>
      </c>
      <c r="BD137" s="10" t="s">
        <v>93</v>
      </c>
      <c r="BE137" s="10" t="s">
        <v>110</v>
      </c>
    </row>
    <row r="138" spans="2:57" s="1" customFormat="1" ht="31.5" customHeight="1" x14ac:dyDescent="0.3">
      <c r="B138" s="75"/>
      <c r="C138" s="76" t="s">
        <v>111</v>
      </c>
      <c r="D138" s="76" t="s">
        <v>89</v>
      </c>
      <c r="E138" s="77" t="s">
        <v>112</v>
      </c>
      <c r="F138" s="106" t="s">
        <v>113</v>
      </c>
      <c r="G138" s="106"/>
      <c r="H138" s="106"/>
      <c r="I138" s="106"/>
      <c r="J138" s="78" t="s">
        <v>92</v>
      </c>
      <c r="K138" s="79">
        <v>30</v>
      </c>
      <c r="L138" s="107"/>
      <c r="M138" s="107"/>
      <c r="N138" s="107">
        <f t="shared" si="0"/>
        <v>0</v>
      </c>
      <c r="O138" s="107"/>
      <c r="P138" s="107"/>
      <c r="Q138" s="107"/>
      <c r="R138" s="80"/>
      <c r="AJ138" s="10" t="s">
        <v>93</v>
      </c>
      <c r="AL138" s="10" t="s">
        <v>89</v>
      </c>
      <c r="AM138" s="10" t="s">
        <v>47</v>
      </c>
      <c r="AQ138" s="10" t="s">
        <v>87</v>
      </c>
      <c r="AW138" s="81" t="e">
        <f>IF(#REF!="základní",N138,0)</f>
        <v>#REF!</v>
      </c>
      <c r="AX138" s="81" t="e">
        <f>IF(#REF!="snížená",N138,0)</f>
        <v>#REF!</v>
      </c>
      <c r="AY138" s="81" t="e">
        <f>IF(#REF!="zákl. přenesená",N138,0)</f>
        <v>#REF!</v>
      </c>
      <c r="AZ138" s="81" t="e">
        <f>IF(#REF!="sníž. přenesená",N138,0)</f>
        <v>#REF!</v>
      </c>
      <c r="BA138" s="81" t="e">
        <f>IF(#REF!="nulová",N138,0)</f>
        <v>#REF!</v>
      </c>
      <c r="BB138" s="10" t="s">
        <v>39</v>
      </c>
      <c r="BC138" s="81">
        <f t="shared" si="1"/>
        <v>0</v>
      </c>
      <c r="BD138" s="10" t="s">
        <v>93</v>
      </c>
      <c r="BE138" s="10" t="s">
        <v>114</v>
      </c>
    </row>
    <row r="139" spans="2:57" s="5" customFormat="1" ht="29.85" customHeight="1" x14ac:dyDescent="0.3">
      <c r="B139" s="67"/>
      <c r="C139" s="68"/>
      <c r="D139" s="74" t="s">
        <v>60</v>
      </c>
      <c r="E139" s="74"/>
      <c r="F139" s="74"/>
      <c r="G139" s="74"/>
      <c r="H139" s="74"/>
      <c r="I139" s="74"/>
      <c r="J139" s="74"/>
      <c r="K139" s="74"/>
      <c r="L139" s="74"/>
      <c r="M139" s="74"/>
      <c r="N139" s="99">
        <f>BC139</f>
        <v>0</v>
      </c>
      <c r="O139" s="100"/>
      <c r="P139" s="100"/>
      <c r="Q139" s="100"/>
      <c r="R139" s="70"/>
      <c r="AJ139" s="71" t="s">
        <v>39</v>
      </c>
      <c r="AL139" s="72" t="s">
        <v>37</v>
      </c>
      <c r="AM139" s="72" t="s">
        <v>39</v>
      </c>
      <c r="AQ139" s="71" t="s">
        <v>87</v>
      </c>
      <c r="BC139" s="73">
        <f>SUM(BC140:BC144)</f>
        <v>0</v>
      </c>
    </row>
    <row r="140" spans="2:57" s="1" customFormat="1" ht="22.5" customHeight="1" x14ac:dyDescent="0.3">
      <c r="B140" s="75"/>
      <c r="C140" s="76" t="s">
        <v>115</v>
      </c>
      <c r="D140" s="76" t="s">
        <v>89</v>
      </c>
      <c r="E140" s="77" t="s">
        <v>116</v>
      </c>
      <c r="F140" s="106" t="s">
        <v>117</v>
      </c>
      <c r="G140" s="106"/>
      <c r="H140" s="106"/>
      <c r="I140" s="106"/>
      <c r="J140" s="78" t="s">
        <v>118</v>
      </c>
      <c r="K140" s="79">
        <v>5000</v>
      </c>
      <c r="L140" s="107"/>
      <c r="M140" s="107"/>
      <c r="N140" s="107">
        <f>ROUND(L140*K140,2)</f>
        <v>0</v>
      </c>
      <c r="O140" s="107"/>
      <c r="P140" s="107"/>
      <c r="Q140" s="107"/>
      <c r="R140" s="80"/>
      <c r="AJ140" s="10" t="s">
        <v>93</v>
      </c>
      <c r="AL140" s="10" t="s">
        <v>89</v>
      </c>
      <c r="AM140" s="10" t="s">
        <v>47</v>
      </c>
      <c r="AQ140" s="10" t="s">
        <v>87</v>
      </c>
      <c r="AW140" s="81" t="e">
        <f>IF(#REF!="základní",N140,0)</f>
        <v>#REF!</v>
      </c>
      <c r="AX140" s="81" t="e">
        <f>IF(#REF!="snížená",N140,0)</f>
        <v>#REF!</v>
      </c>
      <c r="AY140" s="81" t="e">
        <f>IF(#REF!="zákl. přenesená",N140,0)</f>
        <v>#REF!</v>
      </c>
      <c r="AZ140" s="81" t="e">
        <f>IF(#REF!="sníž. přenesená",N140,0)</f>
        <v>#REF!</v>
      </c>
      <c r="BA140" s="81" t="e">
        <f>IF(#REF!="nulová",N140,0)</f>
        <v>#REF!</v>
      </c>
      <c r="BB140" s="10" t="s">
        <v>39</v>
      </c>
      <c r="BC140" s="81">
        <f>ROUND(L140*K140,2)</f>
        <v>0</v>
      </c>
      <c r="BD140" s="10" t="s">
        <v>93</v>
      </c>
      <c r="BE140" s="10" t="s">
        <v>119</v>
      </c>
    </row>
    <row r="141" spans="2:57" s="1" customFormat="1" ht="22.5" customHeight="1" x14ac:dyDescent="0.3">
      <c r="B141" s="75"/>
      <c r="C141" s="76" t="s">
        <v>120</v>
      </c>
      <c r="D141" s="76" t="s">
        <v>89</v>
      </c>
      <c r="E141" s="77" t="s">
        <v>121</v>
      </c>
      <c r="F141" s="106" t="s">
        <v>122</v>
      </c>
      <c r="G141" s="106"/>
      <c r="H141" s="106"/>
      <c r="I141" s="106"/>
      <c r="J141" s="78" t="s">
        <v>118</v>
      </c>
      <c r="K141" s="79">
        <v>5000</v>
      </c>
      <c r="L141" s="107"/>
      <c r="M141" s="107"/>
      <c r="N141" s="107">
        <f>ROUND(L141*K141,2)</f>
        <v>0</v>
      </c>
      <c r="O141" s="107"/>
      <c r="P141" s="107"/>
      <c r="Q141" s="107"/>
      <c r="R141" s="80"/>
      <c r="AJ141" s="10" t="s">
        <v>93</v>
      </c>
      <c r="AL141" s="10" t="s">
        <v>89</v>
      </c>
      <c r="AM141" s="10" t="s">
        <v>47</v>
      </c>
      <c r="AQ141" s="10" t="s">
        <v>87</v>
      </c>
      <c r="AW141" s="81" t="e">
        <f>IF(#REF!="základní",N141,0)</f>
        <v>#REF!</v>
      </c>
      <c r="AX141" s="81" t="e">
        <f>IF(#REF!="snížená",N141,0)</f>
        <v>#REF!</v>
      </c>
      <c r="AY141" s="81" t="e">
        <f>IF(#REF!="zákl. přenesená",N141,0)</f>
        <v>#REF!</v>
      </c>
      <c r="AZ141" s="81" t="e">
        <f>IF(#REF!="sníž. přenesená",N141,0)</f>
        <v>#REF!</v>
      </c>
      <c r="BA141" s="81" t="e">
        <f>IF(#REF!="nulová",N141,0)</f>
        <v>#REF!</v>
      </c>
      <c r="BB141" s="10" t="s">
        <v>39</v>
      </c>
      <c r="BC141" s="81">
        <f>ROUND(L141*K141,2)</f>
        <v>0</v>
      </c>
      <c r="BD141" s="10" t="s">
        <v>93</v>
      </c>
      <c r="BE141" s="10" t="s">
        <v>123</v>
      </c>
    </row>
    <row r="142" spans="2:57" s="1" customFormat="1" ht="22.5" customHeight="1" x14ac:dyDescent="0.3">
      <c r="B142" s="75"/>
      <c r="C142" s="76" t="s">
        <v>124</v>
      </c>
      <c r="D142" s="76" t="s">
        <v>89</v>
      </c>
      <c r="E142" s="77" t="s">
        <v>125</v>
      </c>
      <c r="F142" s="106" t="s">
        <v>126</v>
      </c>
      <c r="G142" s="106"/>
      <c r="H142" s="106"/>
      <c r="I142" s="106"/>
      <c r="J142" s="78" t="s">
        <v>118</v>
      </c>
      <c r="K142" s="79">
        <v>1800</v>
      </c>
      <c r="L142" s="107"/>
      <c r="M142" s="107"/>
      <c r="N142" s="107">
        <f>ROUND(L142*K142,2)</f>
        <v>0</v>
      </c>
      <c r="O142" s="107"/>
      <c r="P142" s="107"/>
      <c r="Q142" s="107"/>
      <c r="R142" s="80"/>
      <c r="AJ142" s="10" t="s">
        <v>93</v>
      </c>
      <c r="AL142" s="10" t="s">
        <v>89</v>
      </c>
      <c r="AM142" s="10" t="s">
        <v>47</v>
      </c>
      <c r="AQ142" s="10" t="s">
        <v>87</v>
      </c>
      <c r="AW142" s="81" t="e">
        <f>IF(#REF!="základní",N142,0)</f>
        <v>#REF!</v>
      </c>
      <c r="AX142" s="81" t="e">
        <f>IF(#REF!="snížená",N142,0)</f>
        <v>#REF!</v>
      </c>
      <c r="AY142" s="81" t="e">
        <f>IF(#REF!="zákl. přenesená",N142,0)</f>
        <v>#REF!</v>
      </c>
      <c r="AZ142" s="81" t="e">
        <f>IF(#REF!="sníž. přenesená",N142,0)</f>
        <v>#REF!</v>
      </c>
      <c r="BA142" s="81" t="e">
        <f>IF(#REF!="nulová",N142,0)</f>
        <v>#REF!</v>
      </c>
      <c r="BB142" s="10" t="s">
        <v>39</v>
      </c>
      <c r="BC142" s="81">
        <f>ROUND(L142*K142,2)</f>
        <v>0</v>
      </c>
      <c r="BD142" s="10" t="s">
        <v>93</v>
      </c>
      <c r="BE142" s="10" t="s">
        <v>127</v>
      </c>
    </row>
    <row r="143" spans="2:57" s="1" customFormat="1" ht="22.5" customHeight="1" x14ac:dyDescent="0.3">
      <c r="B143" s="75"/>
      <c r="C143" s="76" t="s">
        <v>128</v>
      </c>
      <c r="D143" s="76" t="s">
        <v>89</v>
      </c>
      <c r="E143" s="77" t="s">
        <v>129</v>
      </c>
      <c r="F143" s="106" t="s">
        <v>130</v>
      </c>
      <c r="G143" s="106"/>
      <c r="H143" s="106"/>
      <c r="I143" s="106"/>
      <c r="J143" s="78" t="s">
        <v>118</v>
      </c>
      <c r="K143" s="79">
        <v>560</v>
      </c>
      <c r="L143" s="107"/>
      <c r="M143" s="107"/>
      <c r="N143" s="107">
        <f>ROUND(L143*K143,2)</f>
        <v>0</v>
      </c>
      <c r="O143" s="107"/>
      <c r="P143" s="107"/>
      <c r="Q143" s="107"/>
      <c r="R143" s="80"/>
      <c r="AJ143" s="10" t="s">
        <v>93</v>
      </c>
      <c r="AL143" s="10" t="s">
        <v>89</v>
      </c>
      <c r="AM143" s="10" t="s">
        <v>47</v>
      </c>
      <c r="AQ143" s="10" t="s">
        <v>87</v>
      </c>
      <c r="AW143" s="81" t="e">
        <f>IF(#REF!="základní",N143,0)</f>
        <v>#REF!</v>
      </c>
      <c r="AX143" s="81" t="e">
        <f>IF(#REF!="snížená",N143,0)</f>
        <v>#REF!</v>
      </c>
      <c r="AY143" s="81" t="e">
        <f>IF(#REF!="zákl. přenesená",N143,0)</f>
        <v>#REF!</v>
      </c>
      <c r="AZ143" s="81" t="e">
        <f>IF(#REF!="sníž. přenesená",N143,0)</f>
        <v>#REF!</v>
      </c>
      <c r="BA143" s="81" t="e">
        <f>IF(#REF!="nulová",N143,0)</f>
        <v>#REF!</v>
      </c>
      <c r="BB143" s="10" t="s">
        <v>39</v>
      </c>
      <c r="BC143" s="81">
        <f>ROUND(L143*K143,2)</f>
        <v>0</v>
      </c>
      <c r="BD143" s="10" t="s">
        <v>93</v>
      </c>
      <c r="BE143" s="10" t="s">
        <v>131</v>
      </c>
    </row>
    <row r="144" spans="2:57" s="1" customFormat="1" ht="22.5" customHeight="1" x14ac:dyDescent="0.3">
      <c r="B144" s="75"/>
      <c r="C144" s="76" t="s">
        <v>132</v>
      </c>
      <c r="D144" s="76" t="s">
        <v>89</v>
      </c>
      <c r="E144" s="77" t="s">
        <v>133</v>
      </c>
      <c r="F144" s="106" t="s">
        <v>134</v>
      </c>
      <c r="G144" s="106"/>
      <c r="H144" s="106"/>
      <c r="I144" s="106"/>
      <c r="J144" s="78" t="s">
        <v>118</v>
      </c>
      <c r="K144" s="79">
        <v>560</v>
      </c>
      <c r="L144" s="107"/>
      <c r="M144" s="107"/>
      <c r="N144" s="107">
        <f>ROUND(L144*K144,2)</f>
        <v>0</v>
      </c>
      <c r="O144" s="107"/>
      <c r="P144" s="107"/>
      <c r="Q144" s="107"/>
      <c r="R144" s="80"/>
      <c r="AJ144" s="10" t="s">
        <v>93</v>
      </c>
      <c r="AL144" s="10" t="s">
        <v>89</v>
      </c>
      <c r="AM144" s="10" t="s">
        <v>47</v>
      </c>
      <c r="AQ144" s="10" t="s">
        <v>87</v>
      </c>
      <c r="AW144" s="81" t="e">
        <f>IF(#REF!="základní",N144,0)</f>
        <v>#REF!</v>
      </c>
      <c r="AX144" s="81" t="e">
        <f>IF(#REF!="snížená",N144,0)</f>
        <v>#REF!</v>
      </c>
      <c r="AY144" s="81" t="e">
        <f>IF(#REF!="zákl. přenesená",N144,0)</f>
        <v>#REF!</v>
      </c>
      <c r="AZ144" s="81" t="e">
        <f>IF(#REF!="sníž. přenesená",N144,0)</f>
        <v>#REF!</v>
      </c>
      <c r="BA144" s="81" t="e">
        <f>IF(#REF!="nulová",N144,0)</f>
        <v>#REF!</v>
      </c>
      <c r="BB144" s="10" t="s">
        <v>39</v>
      </c>
      <c r="BC144" s="81">
        <f>ROUND(L144*K144,2)</f>
        <v>0</v>
      </c>
      <c r="BD144" s="10" t="s">
        <v>93</v>
      </c>
      <c r="BE144" s="10" t="s">
        <v>135</v>
      </c>
    </row>
    <row r="145" spans="2:57" s="5" customFormat="1" ht="29.85" customHeight="1" x14ac:dyDescent="0.3">
      <c r="B145" s="67"/>
      <c r="C145" s="68"/>
      <c r="D145" s="74" t="s">
        <v>61</v>
      </c>
      <c r="E145" s="74"/>
      <c r="F145" s="74"/>
      <c r="G145" s="74"/>
      <c r="H145" s="74"/>
      <c r="I145" s="74"/>
      <c r="J145" s="74"/>
      <c r="K145" s="74"/>
      <c r="L145" s="74"/>
      <c r="M145" s="74"/>
      <c r="N145" s="99">
        <f>BC145</f>
        <v>0</v>
      </c>
      <c r="O145" s="100"/>
      <c r="P145" s="100"/>
      <c r="Q145" s="100"/>
      <c r="R145" s="70"/>
      <c r="AJ145" s="71" t="s">
        <v>39</v>
      </c>
      <c r="AL145" s="72" t="s">
        <v>37</v>
      </c>
      <c r="AM145" s="72" t="s">
        <v>39</v>
      </c>
      <c r="AQ145" s="71" t="s">
        <v>87</v>
      </c>
      <c r="BC145" s="73">
        <f>SUM(BC146:BC148)</f>
        <v>0</v>
      </c>
    </row>
    <row r="146" spans="2:57" s="1" customFormat="1" ht="31.5" customHeight="1" x14ac:dyDescent="0.3">
      <c r="B146" s="75"/>
      <c r="C146" s="76" t="s">
        <v>136</v>
      </c>
      <c r="D146" s="76" t="s">
        <v>89</v>
      </c>
      <c r="E146" s="77" t="s">
        <v>137</v>
      </c>
      <c r="F146" s="106" t="s">
        <v>138</v>
      </c>
      <c r="G146" s="106"/>
      <c r="H146" s="106"/>
      <c r="I146" s="106"/>
      <c r="J146" s="78" t="s">
        <v>139</v>
      </c>
      <c r="K146" s="79">
        <v>12.3</v>
      </c>
      <c r="L146" s="107"/>
      <c r="M146" s="107"/>
      <c r="N146" s="107">
        <f>ROUND(L146*K146,2)</f>
        <v>0</v>
      </c>
      <c r="O146" s="107"/>
      <c r="P146" s="107"/>
      <c r="Q146" s="107"/>
      <c r="R146" s="80"/>
      <c r="AJ146" s="10" t="s">
        <v>93</v>
      </c>
      <c r="AL146" s="10" t="s">
        <v>89</v>
      </c>
      <c r="AM146" s="10" t="s">
        <v>47</v>
      </c>
      <c r="AQ146" s="10" t="s">
        <v>87</v>
      </c>
      <c r="AW146" s="81" t="e">
        <f>IF(#REF!="základní",N146,0)</f>
        <v>#REF!</v>
      </c>
      <c r="AX146" s="81" t="e">
        <f>IF(#REF!="snížená",N146,0)</f>
        <v>#REF!</v>
      </c>
      <c r="AY146" s="81" t="e">
        <f>IF(#REF!="zákl. přenesená",N146,0)</f>
        <v>#REF!</v>
      </c>
      <c r="AZ146" s="81" t="e">
        <f>IF(#REF!="sníž. přenesená",N146,0)</f>
        <v>#REF!</v>
      </c>
      <c r="BA146" s="81" t="e">
        <f>IF(#REF!="nulová",N146,0)</f>
        <v>#REF!</v>
      </c>
      <c r="BB146" s="10" t="s">
        <v>39</v>
      </c>
      <c r="BC146" s="81">
        <f>ROUND(L146*K146,2)</f>
        <v>0</v>
      </c>
      <c r="BD146" s="10" t="s">
        <v>93</v>
      </c>
      <c r="BE146" s="10" t="s">
        <v>140</v>
      </c>
    </row>
    <row r="147" spans="2:57" s="1" customFormat="1" ht="31.5" customHeight="1" x14ac:dyDescent="0.3">
      <c r="B147" s="75"/>
      <c r="C147" s="76" t="s">
        <v>141</v>
      </c>
      <c r="D147" s="76" t="s">
        <v>89</v>
      </c>
      <c r="E147" s="77" t="s">
        <v>142</v>
      </c>
      <c r="F147" s="106" t="s">
        <v>143</v>
      </c>
      <c r="G147" s="106"/>
      <c r="H147" s="106"/>
      <c r="I147" s="106"/>
      <c r="J147" s="78" t="s">
        <v>139</v>
      </c>
      <c r="K147" s="79">
        <v>12.3</v>
      </c>
      <c r="L147" s="107"/>
      <c r="M147" s="107"/>
      <c r="N147" s="107">
        <f>ROUND(L147*K147,2)</f>
        <v>0</v>
      </c>
      <c r="O147" s="107"/>
      <c r="P147" s="107"/>
      <c r="Q147" s="107"/>
      <c r="R147" s="80"/>
      <c r="AJ147" s="10" t="s">
        <v>93</v>
      </c>
      <c r="AL147" s="10" t="s">
        <v>89</v>
      </c>
      <c r="AM147" s="10" t="s">
        <v>47</v>
      </c>
      <c r="AQ147" s="10" t="s">
        <v>87</v>
      </c>
      <c r="AW147" s="81" t="e">
        <f>IF(#REF!="základní",N147,0)</f>
        <v>#REF!</v>
      </c>
      <c r="AX147" s="81" t="e">
        <f>IF(#REF!="snížená",N147,0)</f>
        <v>#REF!</v>
      </c>
      <c r="AY147" s="81" t="e">
        <f>IF(#REF!="zákl. přenesená",N147,0)</f>
        <v>#REF!</v>
      </c>
      <c r="AZ147" s="81" t="e">
        <f>IF(#REF!="sníž. přenesená",N147,0)</f>
        <v>#REF!</v>
      </c>
      <c r="BA147" s="81" t="e">
        <f>IF(#REF!="nulová",N147,0)</f>
        <v>#REF!</v>
      </c>
      <c r="BB147" s="10" t="s">
        <v>39</v>
      </c>
      <c r="BC147" s="81">
        <f>ROUND(L147*K147,2)</f>
        <v>0</v>
      </c>
      <c r="BD147" s="10" t="s">
        <v>93</v>
      </c>
      <c r="BE147" s="10" t="s">
        <v>144</v>
      </c>
    </row>
    <row r="148" spans="2:57" s="1" customFormat="1" ht="31.5" customHeight="1" x14ac:dyDescent="0.3">
      <c r="B148" s="75"/>
      <c r="C148" s="76" t="s">
        <v>145</v>
      </c>
      <c r="D148" s="76" t="s">
        <v>89</v>
      </c>
      <c r="E148" s="77" t="s">
        <v>146</v>
      </c>
      <c r="F148" s="106" t="s">
        <v>147</v>
      </c>
      <c r="G148" s="106"/>
      <c r="H148" s="106"/>
      <c r="I148" s="106"/>
      <c r="J148" s="78" t="s">
        <v>139</v>
      </c>
      <c r="K148" s="79">
        <v>12.3</v>
      </c>
      <c r="L148" s="107"/>
      <c r="M148" s="107"/>
      <c r="N148" s="107">
        <f>ROUND(L148*K148,2)</f>
        <v>0</v>
      </c>
      <c r="O148" s="107"/>
      <c r="P148" s="107"/>
      <c r="Q148" s="107"/>
      <c r="R148" s="80"/>
      <c r="AJ148" s="10" t="s">
        <v>93</v>
      </c>
      <c r="AL148" s="10" t="s">
        <v>89</v>
      </c>
      <c r="AM148" s="10" t="s">
        <v>47</v>
      </c>
      <c r="AQ148" s="10" t="s">
        <v>87</v>
      </c>
      <c r="AW148" s="81" t="e">
        <f>IF(#REF!="základní",N148,0)</f>
        <v>#REF!</v>
      </c>
      <c r="AX148" s="81" t="e">
        <f>IF(#REF!="snížená",N148,0)</f>
        <v>#REF!</v>
      </c>
      <c r="AY148" s="81" t="e">
        <f>IF(#REF!="zákl. přenesená",N148,0)</f>
        <v>#REF!</v>
      </c>
      <c r="AZ148" s="81" t="e">
        <f>IF(#REF!="sníž. přenesená",N148,0)</f>
        <v>#REF!</v>
      </c>
      <c r="BA148" s="81" t="e">
        <f>IF(#REF!="nulová",N148,0)</f>
        <v>#REF!</v>
      </c>
      <c r="BB148" s="10" t="s">
        <v>39</v>
      </c>
      <c r="BC148" s="81">
        <f>ROUND(L148*K148,2)</f>
        <v>0</v>
      </c>
      <c r="BD148" s="10" t="s">
        <v>93</v>
      </c>
      <c r="BE148" s="10" t="s">
        <v>148</v>
      </c>
    </row>
    <row r="149" spans="2:57" s="5" customFormat="1" ht="37.35" customHeight="1" x14ac:dyDescent="0.35">
      <c r="B149" s="67"/>
      <c r="C149" s="68"/>
      <c r="D149" s="69" t="s">
        <v>62</v>
      </c>
      <c r="E149" s="69"/>
      <c r="F149" s="69"/>
      <c r="G149" s="69"/>
      <c r="H149" s="69"/>
      <c r="I149" s="69"/>
      <c r="J149" s="69"/>
      <c r="K149" s="69"/>
      <c r="L149" s="69"/>
      <c r="M149" s="69"/>
      <c r="N149" s="102">
        <f>BC149</f>
        <v>0</v>
      </c>
      <c r="O149" s="103"/>
      <c r="P149" s="103"/>
      <c r="Q149" s="103"/>
      <c r="R149" s="70"/>
      <c r="AJ149" s="71" t="s">
        <v>47</v>
      </c>
      <c r="AL149" s="72" t="s">
        <v>37</v>
      </c>
      <c r="AM149" s="72" t="s">
        <v>38</v>
      </c>
      <c r="AQ149" s="71" t="s">
        <v>87</v>
      </c>
      <c r="BC149" s="73">
        <f>BC150+BC153+BC164+BC167</f>
        <v>0</v>
      </c>
    </row>
    <row r="150" spans="2:57" s="5" customFormat="1" ht="19.899999999999999" customHeight="1" x14ac:dyDescent="0.3">
      <c r="B150" s="67"/>
      <c r="C150" s="68"/>
      <c r="D150" s="74" t="s">
        <v>63</v>
      </c>
      <c r="E150" s="74"/>
      <c r="F150" s="74"/>
      <c r="G150" s="74"/>
      <c r="H150" s="74"/>
      <c r="I150" s="74"/>
      <c r="J150" s="74"/>
      <c r="K150" s="74"/>
      <c r="L150" s="74"/>
      <c r="M150" s="74"/>
      <c r="N150" s="104">
        <f>BC150</f>
        <v>0</v>
      </c>
      <c r="O150" s="105"/>
      <c r="P150" s="105"/>
      <c r="Q150" s="105"/>
      <c r="R150" s="70"/>
      <c r="AJ150" s="71" t="s">
        <v>47</v>
      </c>
      <c r="AL150" s="72" t="s">
        <v>37</v>
      </c>
      <c r="AM150" s="72" t="s">
        <v>39</v>
      </c>
      <c r="AQ150" s="71" t="s">
        <v>87</v>
      </c>
      <c r="BC150" s="73">
        <f>SUM(BC151:BC152)</f>
        <v>0</v>
      </c>
    </row>
    <row r="151" spans="2:57" s="1" customFormat="1" ht="31.5" customHeight="1" x14ac:dyDescent="0.3">
      <c r="B151" s="75"/>
      <c r="C151" s="76" t="s">
        <v>149</v>
      </c>
      <c r="D151" s="76" t="s">
        <v>89</v>
      </c>
      <c r="E151" s="77" t="s">
        <v>150</v>
      </c>
      <c r="F151" s="106" t="s">
        <v>151</v>
      </c>
      <c r="G151" s="106"/>
      <c r="H151" s="106"/>
      <c r="I151" s="106"/>
      <c r="J151" s="78" t="s">
        <v>152</v>
      </c>
      <c r="K151" s="79">
        <v>1</v>
      </c>
      <c r="L151" s="107"/>
      <c r="M151" s="107"/>
      <c r="N151" s="107">
        <f>ROUND(L151*K151,2)</f>
        <v>0</v>
      </c>
      <c r="O151" s="107"/>
      <c r="P151" s="107"/>
      <c r="Q151" s="107"/>
      <c r="R151" s="80"/>
      <c r="AJ151" s="10" t="s">
        <v>153</v>
      </c>
      <c r="AL151" s="10" t="s">
        <v>89</v>
      </c>
      <c r="AM151" s="10" t="s">
        <v>47</v>
      </c>
      <c r="AQ151" s="10" t="s">
        <v>87</v>
      </c>
      <c r="AW151" s="81" t="e">
        <f>IF(#REF!="základní",N151,0)</f>
        <v>#REF!</v>
      </c>
      <c r="AX151" s="81" t="e">
        <f>IF(#REF!="snížená",N151,0)</f>
        <v>#REF!</v>
      </c>
      <c r="AY151" s="81" t="e">
        <f>IF(#REF!="zákl. přenesená",N151,0)</f>
        <v>#REF!</v>
      </c>
      <c r="AZ151" s="81" t="e">
        <f>IF(#REF!="sníž. přenesená",N151,0)</f>
        <v>#REF!</v>
      </c>
      <c r="BA151" s="81" t="e">
        <f>IF(#REF!="nulová",N151,0)</f>
        <v>#REF!</v>
      </c>
      <c r="BB151" s="10" t="s">
        <v>39</v>
      </c>
      <c r="BC151" s="81">
        <f>ROUND(L151*K151,2)</f>
        <v>0</v>
      </c>
      <c r="BD151" s="10" t="s">
        <v>153</v>
      </c>
      <c r="BE151" s="10" t="s">
        <v>154</v>
      </c>
    </row>
    <row r="152" spans="2:57" s="1" customFormat="1" ht="31.5" customHeight="1" x14ac:dyDescent="0.3">
      <c r="B152" s="75"/>
      <c r="C152" s="76" t="s">
        <v>155</v>
      </c>
      <c r="D152" s="76" t="s">
        <v>89</v>
      </c>
      <c r="E152" s="77" t="s">
        <v>156</v>
      </c>
      <c r="F152" s="106" t="s">
        <v>157</v>
      </c>
      <c r="G152" s="106"/>
      <c r="H152" s="106"/>
      <c r="I152" s="106"/>
      <c r="J152" s="78" t="s">
        <v>152</v>
      </c>
      <c r="K152" s="79">
        <v>8</v>
      </c>
      <c r="L152" s="107"/>
      <c r="M152" s="107"/>
      <c r="N152" s="107">
        <f>ROUND(L152*K152,2)</f>
        <v>0</v>
      </c>
      <c r="O152" s="107"/>
      <c r="P152" s="107"/>
      <c r="Q152" s="107"/>
      <c r="R152" s="80"/>
      <c r="AJ152" s="10" t="s">
        <v>153</v>
      </c>
      <c r="AL152" s="10" t="s">
        <v>89</v>
      </c>
      <c r="AM152" s="10" t="s">
        <v>47</v>
      </c>
      <c r="AQ152" s="10" t="s">
        <v>87</v>
      </c>
      <c r="AW152" s="81" t="e">
        <f>IF(#REF!="základní",N152,0)</f>
        <v>#REF!</v>
      </c>
      <c r="AX152" s="81" t="e">
        <f>IF(#REF!="snížená",N152,0)</f>
        <v>#REF!</v>
      </c>
      <c r="AY152" s="81" t="e">
        <f>IF(#REF!="zákl. přenesená",N152,0)</f>
        <v>#REF!</v>
      </c>
      <c r="AZ152" s="81" t="e">
        <f>IF(#REF!="sníž. přenesená",N152,0)</f>
        <v>#REF!</v>
      </c>
      <c r="BA152" s="81" t="e">
        <f>IF(#REF!="nulová",N152,0)</f>
        <v>#REF!</v>
      </c>
      <c r="BB152" s="10" t="s">
        <v>39</v>
      </c>
      <c r="BC152" s="81">
        <f>ROUND(L152*K152,2)</f>
        <v>0</v>
      </c>
      <c r="BD152" s="10" t="s">
        <v>153</v>
      </c>
      <c r="BE152" s="10" t="s">
        <v>158</v>
      </c>
    </row>
    <row r="153" spans="2:57" s="5" customFormat="1" ht="29.85" customHeight="1" x14ac:dyDescent="0.3">
      <c r="B153" s="67"/>
      <c r="C153" s="68"/>
      <c r="D153" s="74" t="s">
        <v>64</v>
      </c>
      <c r="E153" s="74"/>
      <c r="F153" s="74"/>
      <c r="G153" s="74"/>
      <c r="H153" s="74"/>
      <c r="I153" s="74"/>
      <c r="J153" s="74"/>
      <c r="K153" s="74"/>
      <c r="L153" s="74"/>
      <c r="M153" s="74"/>
      <c r="N153" s="99">
        <f>BC153</f>
        <v>0</v>
      </c>
      <c r="O153" s="100"/>
      <c r="P153" s="100"/>
      <c r="Q153" s="100"/>
      <c r="R153" s="70"/>
      <c r="AJ153" s="71" t="s">
        <v>47</v>
      </c>
      <c r="AL153" s="72" t="s">
        <v>37</v>
      </c>
      <c r="AM153" s="72" t="s">
        <v>39</v>
      </c>
      <c r="AQ153" s="71" t="s">
        <v>87</v>
      </c>
      <c r="BC153" s="73">
        <f>SUM(BC154:BC163)</f>
        <v>0</v>
      </c>
    </row>
    <row r="154" spans="2:57" s="1" customFormat="1" ht="31.5" customHeight="1" x14ac:dyDescent="0.3">
      <c r="B154" s="75"/>
      <c r="C154" s="76" t="s">
        <v>159</v>
      </c>
      <c r="D154" s="76" t="s">
        <v>89</v>
      </c>
      <c r="E154" s="77" t="s">
        <v>160</v>
      </c>
      <c r="F154" s="106" t="s">
        <v>161</v>
      </c>
      <c r="G154" s="106"/>
      <c r="H154" s="106"/>
      <c r="I154" s="106"/>
      <c r="J154" s="78" t="s">
        <v>152</v>
      </c>
      <c r="K154" s="79">
        <v>60</v>
      </c>
      <c r="L154" s="107"/>
      <c r="M154" s="107"/>
      <c r="N154" s="107">
        <f t="shared" ref="N154:N163" si="2">ROUND(L154*K154,2)</f>
        <v>0</v>
      </c>
      <c r="O154" s="107"/>
      <c r="P154" s="107"/>
      <c r="Q154" s="107"/>
      <c r="R154" s="80"/>
      <c r="AJ154" s="10" t="s">
        <v>93</v>
      </c>
      <c r="AL154" s="10" t="s">
        <v>89</v>
      </c>
      <c r="AM154" s="10" t="s">
        <v>47</v>
      </c>
      <c r="AQ154" s="10" t="s">
        <v>87</v>
      </c>
      <c r="AW154" s="81" t="e">
        <f>IF(#REF!="základní",N154,0)</f>
        <v>#REF!</v>
      </c>
      <c r="AX154" s="81" t="e">
        <f>IF(#REF!="snížená",N154,0)</f>
        <v>#REF!</v>
      </c>
      <c r="AY154" s="81" t="e">
        <f>IF(#REF!="zákl. přenesená",N154,0)</f>
        <v>#REF!</v>
      </c>
      <c r="AZ154" s="81" t="e">
        <f>IF(#REF!="sníž. přenesená",N154,0)</f>
        <v>#REF!</v>
      </c>
      <c r="BA154" s="81" t="e">
        <f>IF(#REF!="nulová",N154,0)</f>
        <v>#REF!</v>
      </c>
      <c r="BB154" s="10" t="s">
        <v>39</v>
      </c>
      <c r="BC154" s="81">
        <f t="shared" ref="BC154:BC163" si="3">ROUND(L154*K154,2)</f>
        <v>0</v>
      </c>
      <c r="BD154" s="10" t="s">
        <v>93</v>
      </c>
      <c r="BE154" s="10" t="s">
        <v>162</v>
      </c>
    </row>
    <row r="155" spans="2:57" s="1" customFormat="1" ht="22.5" customHeight="1" x14ac:dyDescent="0.3">
      <c r="B155" s="75"/>
      <c r="C155" s="82" t="s">
        <v>163</v>
      </c>
      <c r="D155" s="82" t="s">
        <v>164</v>
      </c>
      <c r="E155" s="83" t="s">
        <v>165</v>
      </c>
      <c r="F155" s="108" t="s">
        <v>166</v>
      </c>
      <c r="G155" s="108"/>
      <c r="H155" s="108"/>
      <c r="I155" s="108"/>
      <c r="J155" s="84" t="s">
        <v>152</v>
      </c>
      <c r="K155" s="85">
        <v>60</v>
      </c>
      <c r="L155" s="109"/>
      <c r="M155" s="109"/>
      <c r="N155" s="109">
        <f t="shared" si="2"/>
        <v>0</v>
      </c>
      <c r="O155" s="107"/>
      <c r="P155" s="107"/>
      <c r="Q155" s="107"/>
      <c r="R155" s="80"/>
      <c r="AJ155" s="10" t="s">
        <v>167</v>
      </c>
      <c r="AL155" s="10" t="s">
        <v>164</v>
      </c>
      <c r="AM155" s="10" t="s">
        <v>47</v>
      </c>
      <c r="AQ155" s="10" t="s">
        <v>87</v>
      </c>
      <c r="AW155" s="81" t="e">
        <f>IF(#REF!="základní",N155,0)</f>
        <v>#REF!</v>
      </c>
      <c r="AX155" s="81" t="e">
        <f>IF(#REF!="snížená",N155,0)</f>
        <v>#REF!</v>
      </c>
      <c r="AY155" s="81" t="e">
        <f>IF(#REF!="zákl. přenesená",N155,0)</f>
        <v>#REF!</v>
      </c>
      <c r="AZ155" s="81" t="e">
        <f>IF(#REF!="sníž. přenesená",N155,0)</f>
        <v>#REF!</v>
      </c>
      <c r="BA155" s="81" t="e">
        <f>IF(#REF!="nulová",N155,0)</f>
        <v>#REF!</v>
      </c>
      <c r="BB155" s="10" t="s">
        <v>39</v>
      </c>
      <c r="BC155" s="81">
        <f t="shared" si="3"/>
        <v>0</v>
      </c>
      <c r="BD155" s="10" t="s">
        <v>93</v>
      </c>
      <c r="BE155" s="10" t="s">
        <v>168</v>
      </c>
    </row>
    <row r="156" spans="2:57" s="1" customFormat="1" ht="31.5" customHeight="1" x14ac:dyDescent="0.3">
      <c r="B156" s="75"/>
      <c r="C156" s="76" t="s">
        <v>169</v>
      </c>
      <c r="D156" s="76" t="s">
        <v>89</v>
      </c>
      <c r="E156" s="77" t="s">
        <v>170</v>
      </c>
      <c r="F156" s="106" t="s">
        <v>171</v>
      </c>
      <c r="G156" s="106"/>
      <c r="H156" s="106"/>
      <c r="I156" s="106"/>
      <c r="J156" s="78" t="s">
        <v>92</v>
      </c>
      <c r="K156" s="79">
        <v>18</v>
      </c>
      <c r="L156" s="107"/>
      <c r="M156" s="107"/>
      <c r="N156" s="107">
        <f t="shared" si="2"/>
        <v>0</v>
      </c>
      <c r="O156" s="107"/>
      <c r="P156" s="107"/>
      <c r="Q156" s="107"/>
      <c r="R156" s="80"/>
      <c r="AJ156" s="10" t="s">
        <v>153</v>
      </c>
      <c r="AL156" s="10" t="s">
        <v>89</v>
      </c>
      <c r="AM156" s="10" t="s">
        <v>47</v>
      </c>
      <c r="AQ156" s="10" t="s">
        <v>87</v>
      </c>
      <c r="AW156" s="81" t="e">
        <f>IF(#REF!="základní",N156,0)</f>
        <v>#REF!</v>
      </c>
      <c r="AX156" s="81" t="e">
        <f>IF(#REF!="snížená",N156,0)</f>
        <v>#REF!</v>
      </c>
      <c r="AY156" s="81" t="e">
        <f>IF(#REF!="zákl. přenesená",N156,0)</f>
        <v>#REF!</v>
      </c>
      <c r="AZ156" s="81" t="e">
        <f>IF(#REF!="sníž. přenesená",N156,0)</f>
        <v>#REF!</v>
      </c>
      <c r="BA156" s="81" t="e">
        <f>IF(#REF!="nulová",N156,0)</f>
        <v>#REF!</v>
      </c>
      <c r="BB156" s="10" t="s">
        <v>39</v>
      </c>
      <c r="BC156" s="81">
        <f t="shared" si="3"/>
        <v>0</v>
      </c>
      <c r="BD156" s="10" t="s">
        <v>153</v>
      </c>
      <c r="BE156" s="10" t="s">
        <v>172</v>
      </c>
    </row>
    <row r="157" spans="2:57" s="1" customFormat="1" ht="22.5" customHeight="1" x14ac:dyDescent="0.3">
      <c r="B157" s="75"/>
      <c r="C157" s="82" t="s">
        <v>173</v>
      </c>
      <c r="D157" s="82" t="s">
        <v>164</v>
      </c>
      <c r="E157" s="83" t="s">
        <v>174</v>
      </c>
      <c r="F157" s="108" t="s">
        <v>175</v>
      </c>
      <c r="G157" s="108"/>
      <c r="H157" s="108"/>
      <c r="I157" s="108"/>
      <c r="J157" s="84" t="s">
        <v>92</v>
      </c>
      <c r="K157" s="85">
        <v>18</v>
      </c>
      <c r="L157" s="109"/>
      <c r="M157" s="109"/>
      <c r="N157" s="109">
        <f t="shared" si="2"/>
        <v>0</v>
      </c>
      <c r="O157" s="107"/>
      <c r="P157" s="107"/>
      <c r="Q157" s="107"/>
      <c r="R157" s="80"/>
      <c r="AJ157" s="10" t="s">
        <v>176</v>
      </c>
      <c r="AL157" s="10" t="s">
        <v>164</v>
      </c>
      <c r="AM157" s="10" t="s">
        <v>47</v>
      </c>
      <c r="AQ157" s="10" t="s">
        <v>87</v>
      </c>
      <c r="AW157" s="81" t="e">
        <f>IF(#REF!="základní",N157,0)</f>
        <v>#REF!</v>
      </c>
      <c r="AX157" s="81" t="e">
        <f>IF(#REF!="snížená",N157,0)</f>
        <v>#REF!</v>
      </c>
      <c r="AY157" s="81" t="e">
        <f>IF(#REF!="zákl. přenesená",N157,0)</f>
        <v>#REF!</v>
      </c>
      <c r="AZ157" s="81" t="e">
        <f>IF(#REF!="sníž. přenesená",N157,0)</f>
        <v>#REF!</v>
      </c>
      <c r="BA157" s="81" t="e">
        <f>IF(#REF!="nulová",N157,0)</f>
        <v>#REF!</v>
      </c>
      <c r="BB157" s="10" t="s">
        <v>39</v>
      </c>
      <c r="BC157" s="81">
        <f t="shared" si="3"/>
        <v>0</v>
      </c>
      <c r="BD157" s="10" t="s">
        <v>153</v>
      </c>
      <c r="BE157" s="10" t="s">
        <v>177</v>
      </c>
    </row>
    <row r="158" spans="2:57" s="1" customFormat="1" ht="31.5" customHeight="1" x14ac:dyDescent="0.3">
      <c r="B158" s="75"/>
      <c r="C158" s="76" t="s">
        <v>178</v>
      </c>
      <c r="D158" s="76" t="s">
        <v>89</v>
      </c>
      <c r="E158" s="77" t="s">
        <v>179</v>
      </c>
      <c r="F158" s="106" t="s">
        <v>180</v>
      </c>
      <c r="G158" s="106"/>
      <c r="H158" s="106"/>
      <c r="I158" s="106"/>
      <c r="J158" s="78" t="s">
        <v>92</v>
      </c>
      <c r="K158" s="79">
        <v>30</v>
      </c>
      <c r="L158" s="107"/>
      <c r="M158" s="107"/>
      <c r="N158" s="107">
        <f t="shared" si="2"/>
        <v>0</v>
      </c>
      <c r="O158" s="107"/>
      <c r="P158" s="107"/>
      <c r="Q158" s="107"/>
      <c r="R158" s="80"/>
      <c r="AJ158" s="10" t="s">
        <v>153</v>
      </c>
      <c r="AL158" s="10" t="s">
        <v>89</v>
      </c>
      <c r="AM158" s="10" t="s">
        <v>47</v>
      </c>
      <c r="AQ158" s="10" t="s">
        <v>87</v>
      </c>
      <c r="AW158" s="81" t="e">
        <f>IF(#REF!="základní",N158,0)</f>
        <v>#REF!</v>
      </c>
      <c r="AX158" s="81" t="e">
        <f>IF(#REF!="snížená",N158,0)</f>
        <v>#REF!</v>
      </c>
      <c r="AY158" s="81" t="e">
        <f>IF(#REF!="zákl. přenesená",N158,0)</f>
        <v>#REF!</v>
      </c>
      <c r="AZ158" s="81" t="e">
        <f>IF(#REF!="sníž. přenesená",N158,0)</f>
        <v>#REF!</v>
      </c>
      <c r="BA158" s="81" t="e">
        <f>IF(#REF!="nulová",N158,0)</f>
        <v>#REF!</v>
      </c>
      <c r="BB158" s="10" t="s">
        <v>39</v>
      </c>
      <c r="BC158" s="81">
        <f t="shared" si="3"/>
        <v>0</v>
      </c>
      <c r="BD158" s="10" t="s">
        <v>153</v>
      </c>
      <c r="BE158" s="10" t="s">
        <v>181</v>
      </c>
    </row>
    <row r="159" spans="2:57" s="1" customFormat="1" ht="22.5" customHeight="1" x14ac:dyDescent="0.3">
      <c r="B159" s="75"/>
      <c r="C159" s="82" t="s">
        <v>182</v>
      </c>
      <c r="D159" s="82" t="s">
        <v>164</v>
      </c>
      <c r="E159" s="83" t="s">
        <v>183</v>
      </c>
      <c r="F159" s="108" t="s">
        <v>184</v>
      </c>
      <c r="G159" s="108"/>
      <c r="H159" s="108"/>
      <c r="I159" s="108"/>
      <c r="J159" s="84" t="s">
        <v>92</v>
      </c>
      <c r="K159" s="85">
        <v>30</v>
      </c>
      <c r="L159" s="109"/>
      <c r="M159" s="109"/>
      <c r="N159" s="109">
        <f t="shared" si="2"/>
        <v>0</v>
      </c>
      <c r="O159" s="107"/>
      <c r="P159" s="107"/>
      <c r="Q159" s="107"/>
      <c r="R159" s="80"/>
      <c r="AJ159" s="10" t="s">
        <v>176</v>
      </c>
      <c r="AL159" s="10" t="s">
        <v>164</v>
      </c>
      <c r="AM159" s="10" t="s">
        <v>47</v>
      </c>
      <c r="AQ159" s="10" t="s">
        <v>87</v>
      </c>
      <c r="AW159" s="81" t="e">
        <f>IF(#REF!="základní",N159,0)</f>
        <v>#REF!</v>
      </c>
      <c r="AX159" s="81" t="e">
        <f>IF(#REF!="snížená",N159,0)</f>
        <v>#REF!</v>
      </c>
      <c r="AY159" s="81" t="e">
        <f>IF(#REF!="zákl. přenesená",N159,0)</f>
        <v>#REF!</v>
      </c>
      <c r="AZ159" s="81" t="e">
        <f>IF(#REF!="sníž. přenesená",N159,0)</f>
        <v>#REF!</v>
      </c>
      <c r="BA159" s="81" t="e">
        <f>IF(#REF!="nulová",N159,0)</f>
        <v>#REF!</v>
      </c>
      <c r="BB159" s="10" t="s">
        <v>39</v>
      </c>
      <c r="BC159" s="81">
        <f t="shared" si="3"/>
        <v>0</v>
      </c>
      <c r="BD159" s="10" t="s">
        <v>153</v>
      </c>
      <c r="BE159" s="10" t="s">
        <v>185</v>
      </c>
    </row>
    <row r="160" spans="2:57" s="1" customFormat="1" ht="31.5" customHeight="1" x14ac:dyDescent="0.3">
      <c r="B160" s="75"/>
      <c r="C160" s="76" t="s">
        <v>186</v>
      </c>
      <c r="D160" s="76" t="s">
        <v>89</v>
      </c>
      <c r="E160" s="77" t="s">
        <v>187</v>
      </c>
      <c r="F160" s="106" t="s">
        <v>188</v>
      </c>
      <c r="G160" s="106"/>
      <c r="H160" s="106"/>
      <c r="I160" s="106"/>
      <c r="J160" s="78" t="s">
        <v>92</v>
      </c>
      <c r="K160" s="79">
        <v>16</v>
      </c>
      <c r="L160" s="107"/>
      <c r="M160" s="107"/>
      <c r="N160" s="107">
        <f t="shared" si="2"/>
        <v>0</v>
      </c>
      <c r="O160" s="107"/>
      <c r="P160" s="107"/>
      <c r="Q160" s="107"/>
      <c r="R160" s="80"/>
      <c r="AJ160" s="10" t="s">
        <v>153</v>
      </c>
      <c r="AL160" s="10" t="s">
        <v>89</v>
      </c>
      <c r="AM160" s="10" t="s">
        <v>47</v>
      </c>
      <c r="AQ160" s="10" t="s">
        <v>87</v>
      </c>
      <c r="AW160" s="81" t="e">
        <f>IF(#REF!="základní",N160,0)</f>
        <v>#REF!</v>
      </c>
      <c r="AX160" s="81" t="e">
        <f>IF(#REF!="snížená",N160,0)</f>
        <v>#REF!</v>
      </c>
      <c r="AY160" s="81" t="e">
        <f>IF(#REF!="zákl. přenesená",N160,0)</f>
        <v>#REF!</v>
      </c>
      <c r="AZ160" s="81" t="e">
        <f>IF(#REF!="sníž. přenesená",N160,0)</f>
        <v>#REF!</v>
      </c>
      <c r="BA160" s="81" t="e">
        <f>IF(#REF!="nulová",N160,0)</f>
        <v>#REF!</v>
      </c>
      <c r="BB160" s="10" t="s">
        <v>39</v>
      </c>
      <c r="BC160" s="81">
        <f t="shared" si="3"/>
        <v>0</v>
      </c>
      <c r="BD160" s="10" t="s">
        <v>153</v>
      </c>
      <c r="BE160" s="10" t="s">
        <v>189</v>
      </c>
    </row>
    <row r="161" spans="2:57" s="1" customFormat="1" ht="22.5" customHeight="1" x14ac:dyDescent="0.3">
      <c r="B161" s="75"/>
      <c r="C161" s="82" t="s">
        <v>190</v>
      </c>
      <c r="D161" s="82" t="s">
        <v>164</v>
      </c>
      <c r="E161" s="83" t="s">
        <v>191</v>
      </c>
      <c r="F161" s="108" t="s">
        <v>192</v>
      </c>
      <c r="G161" s="108"/>
      <c r="H161" s="108"/>
      <c r="I161" s="108"/>
      <c r="J161" s="84" t="s">
        <v>92</v>
      </c>
      <c r="K161" s="85">
        <v>16</v>
      </c>
      <c r="L161" s="109"/>
      <c r="M161" s="109"/>
      <c r="N161" s="109">
        <f t="shared" si="2"/>
        <v>0</v>
      </c>
      <c r="O161" s="107"/>
      <c r="P161" s="107"/>
      <c r="Q161" s="107"/>
      <c r="R161" s="80"/>
      <c r="AJ161" s="10" t="s">
        <v>176</v>
      </c>
      <c r="AL161" s="10" t="s">
        <v>164</v>
      </c>
      <c r="AM161" s="10" t="s">
        <v>47</v>
      </c>
      <c r="AQ161" s="10" t="s">
        <v>87</v>
      </c>
      <c r="AW161" s="81" t="e">
        <f>IF(#REF!="základní",N161,0)</f>
        <v>#REF!</v>
      </c>
      <c r="AX161" s="81" t="e">
        <f>IF(#REF!="snížená",N161,0)</f>
        <v>#REF!</v>
      </c>
      <c r="AY161" s="81" t="e">
        <f>IF(#REF!="zákl. přenesená",N161,0)</f>
        <v>#REF!</v>
      </c>
      <c r="AZ161" s="81" t="e">
        <f>IF(#REF!="sníž. přenesená",N161,0)</f>
        <v>#REF!</v>
      </c>
      <c r="BA161" s="81" t="e">
        <f>IF(#REF!="nulová",N161,0)</f>
        <v>#REF!</v>
      </c>
      <c r="BB161" s="10" t="s">
        <v>39</v>
      </c>
      <c r="BC161" s="81">
        <f t="shared" si="3"/>
        <v>0</v>
      </c>
      <c r="BD161" s="10" t="s">
        <v>153</v>
      </c>
      <c r="BE161" s="10" t="s">
        <v>193</v>
      </c>
    </row>
    <row r="162" spans="2:57" s="1" customFormat="1" ht="31.5" customHeight="1" x14ac:dyDescent="0.3">
      <c r="B162" s="75"/>
      <c r="C162" s="76" t="s">
        <v>194</v>
      </c>
      <c r="D162" s="76" t="s">
        <v>89</v>
      </c>
      <c r="E162" s="77" t="s">
        <v>195</v>
      </c>
      <c r="F162" s="106" t="s">
        <v>196</v>
      </c>
      <c r="G162" s="106"/>
      <c r="H162" s="106"/>
      <c r="I162" s="106"/>
      <c r="J162" s="78" t="s">
        <v>152</v>
      </c>
      <c r="K162" s="79">
        <v>240</v>
      </c>
      <c r="L162" s="107"/>
      <c r="M162" s="107"/>
      <c r="N162" s="107">
        <f t="shared" si="2"/>
        <v>0</v>
      </c>
      <c r="O162" s="107"/>
      <c r="P162" s="107"/>
      <c r="Q162" s="107"/>
      <c r="R162" s="80"/>
      <c r="AJ162" s="10" t="s">
        <v>153</v>
      </c>
      <c r="AL162" s="10" t="s">
        <v>89</v>
      </c>
      <c r="AM162" s="10" t="s">
        <v>47</v>
      </c>
      <c r="AQ162" s="10" t="s">
        <v>87</v>
      </c>
      <c r="AW162" s="81" t="e">
        <f>IF(#REF!="základní",N162,0)</f>
        <v>#REF!</v>
      </c>
      <c r="AX162" s="81" t="e">
        <f>IF(#REF!="snížená",N162,0)</f>
        <v>#REF!</v>
      </c>
      <c r="AY162" s="81" t="e">
        <f>IF(#REF!="zákl. přenesená",N162,0)</f>
        <v>#REF!</v>
      </c>
      <c r="AZ162" s="81" t="e">
        <f>IF(#REF!="sníž. přenesená",N162,0)</f>
        <v>#REF!</v>
      </c>
      <c r="BA162" s="81" t="e">
        <f>IF(#REF!="nulová",N162,0)</f>
        <v>#REF!</v>
      </c>
      <c r="BB162" s="10" t="s">
        <v>39</v>
      </c>
      <c r="BC162" s="81">
        <f t="shared" si="3"/>
        <v>0</v>
      </c>
      <c r="BD162" s="10" t="s">
        <v>153</v>
      </c>
      <c r="BE162" s="10" t="s">
        <v>197</v>
      </c>
    </row>
    <row r="163" spans="2:57" s="1" customFormat="1" ht="22.5" customHeight="1" x14ac:dyDescent="0.3">
      <c r="B163" s="75"/>
      <c r="C163" s="82" t="s">
        <v>198</v>
      </c>
      <c r="D163" s="82" t="s">
        <v>164</v>
      </c>
      <c r="E163" s="83" t="s">
        <v>199</v>
      </c>
      <c r="F163" s="108" t="s">
        <v>200</v>
      </c>
      <c r="G163" s="108"/>
      <c r="H163" s="108"/>
      <c r="I163" s="108"/>
      <c r="J163" s="84" t="s">
        <v>152</v>
      </c>
      <c r="K163" s="85">
        <v>240</v>
      </c>
      <c r="L163" s="109"/>
      <c r="M163" s="109"/>
      <c r="N163" s="109">
        <f t="shared" si="2"/>
        <v>0</v>
      </c>
      <c r="O163" s="107"/>
      <c r="P163" s="107"/>
      <c r="Q163" s="107"/>
      <c r="R163" s="80"/>
      <c r="AJ163" s="10" t="s">
        <v>176</v>
      </c>
      <c r="AL163" s="10" t="s">
        <v>164</v>
      </c>
      <c r="AM163" s="10" t="s">
        <v>47</v>
      </c>
      <c r="AQ163" s="10" t="s">
        <v>87</v>
      </c>
      <c r="AW163" s="81" t="e">
        <f>IF(#REF!="základní",N163,0)</f>
        <v>#REF!</v>
      </c>
      <c r="AX163" s="81" t="e">
        <f>IF(#REF!="snížená",N163,0)</f>
        <v>#REF!</v>
      </c>
      <c r="AY163" s="81" t="e">
        <f>IF(#REF!="zákl. přenesená",N163,0)</f>
        <v>#REF!</v>
      </c>
      <c r="AZ163" s="81" t="e">
        <f>IF(#REF!="sníž. přenesená",N163,0)</f>
        <v>#REF!</v>
      </c>
      <c r="BA163" s="81" t="e">
        <f>IF(#REF!="nulová",N163,0)</f>
        <v>#REF!</v>
      </c>
      <c r="BB163" s="10" t="s">
        <v>39</v>
      </c>
      <c r="BC163" s="81">
        <f t="shared" si="3"/>
        <v>0</v>
      </c>
      <c r="BD163" s="10" t="s">
        <v>153</v>
      </c>
      <c r="BE163" s="10" t="s">
        <v>201</v>
      </c>
    </row>
    <row r="164" spans="2:57" s="5" customFormat="1" ht="29.85" customHeight="1" x14ac:dyDescent="0.3">
      <c r="B164" s="67"/>
      <c r="C164" s="68"/>
      <c r="D164" s="74" t="s">
        <v>65</v>
      </c>
      <c r="E164" s="74"/>
      <c r="F164" s="74"/>
      <c r="G164" s="74"/>
      <c r="H164" s="74"/>
      <c r="I164" s="74"/>
      <c r="J164" s="74"/>
      <c r="K164" s="74"/>
      <c r="L164" s="74"/>
      <c r="M164" s="74"/>
      <c r="N164" s="99">
        <f>BC164</f>
        <v>0</v>
      </c>
      <c r="O164" s="100"/>
      <c r="P164" s="100"/>
      <c r="Q164" s="100"/>
      <c r="R164" s="70"/>
      <c r="AJ164" s="71" t="s">
        <v>47</v>
      </c>
      <c r="AL164" s="72" t="s">
        <v>37</v>
      </c>
      <c r="AM164" s="72" t="s">
        <v>39</v>
      </c>
      <c r="AQ164" s="71" t="s">
        <v>87</v>
      </c>
      <c r="BC164" s="73">
        <f>SUM(BC165:BC166)</f>
        <v>0</v>
      </c>
    </row>
    <row r="165" spans="2:57" s="1" customFormat="1" ht="31.5" customHeight="1" x14ac:dyDescent="0.3">
      <c r="B165" s="75"/>
      <c r="C165" s="76" t="s">
        <v>202</v>
      </c>
      <c r="D165" s="76" t="s">
        <v>89</v>
      </c>
      <c r="E165" s="77" t="s">
        <v>203</v>
      </c>
      <c r="F165" s="106" t="s">
        <v>204</v>
      </c>
      <c r="G165" s="106"/>
      <c r="H165" s="106"/>
      <c r="I165" s="106"/>
      <c r="J165" s="78" t="s">
        <v>92</v>
      </c>
      <c r="K165" s="79">
        <v>1340</v>
      </c>
      <c r="L165" s="107"/>
      <c r="M165" s="107"/>
      <c r="N165" s="107">
        <f>ROUND(L165*K165,2)</f>
        <v>0</v>
      </c>
      <c r="O165" s="107"/>
      <c r="P165" s="107"/>
      <c r="Q165" s="107"/>
      <c r="R165" s="80"/>
      <c r="AJ165" s="10" t="s">
        <v>153</v>
      </c>
      <c r="AL165" s="10" t="s">
        <v>89</v>
      </c>
      <c r="AM165" s="10" t="s">
        <v>47</v>
      </c>
      <c r="AQ165" s="10" t="s">
        <v>87</v>
      </c>
      <c r="AW165" s="81" t="e">
        <f>IF(#REF!="základní",N165,0)</f>
        <v>#REF!</v>
      </c>
      <c r="AX165" s="81" t="e">
        <f>IF(#REF!="snížená",N165,0)</f>
        <v>#REF!</v>
      </c>
      <c r="AY165" s="81" t="e">
        <f>IF(#REF!="zákl. přenesená",N165,0)</f>
        <v>#REF!</v>
      </c>
      <c r="AZ165" s="81" t="e">
        <f>IF(#REF!="sníž. přenesená",N165,0)</f>
        <v>#REF!</v>
      </c>
      <c r="BA165" s="81" t="e">
        <f>IF(#REF!="nulová",N165,0)</f>
        <v>#REF!</v>
      </c>
      <c r="BB165" s="10" t="s">
        <v>39</v>
      </c>
      <c r="BC165" s="81">
        <f>ROUND(L165*K165,2)</f>
        <v>0</v>
      </c>
      <c r="BD165" s="10" t="s">
        <v>153</v>
      </c>
      <c r="BE165" s="10" t="s">
        <v>205</v>
      </c>
    </row>
    <row r="166" spans="2:57" s="1" customFormat="1" ht="31.5" customHeight="1" x14ac:dyDescent="0.3">
      <c r="B166" s="75"/>
      <c r="C166" s="82" t="s">
        <v>206</v>
      </c>
      <c r="D166" s="82" t="s">
        <v>164</v>
      </c>
      <c r="E166" s="83" t="s">
        <v>207</v>
      </c>
      <c r="F166" s="108" t="s">
        <v>208</v>
      </c>
      <c r="G166" s="108"/>
      <c r="H166" s="108"/>
      <c r="I166" s="108"/>
      <c r="J166" s="84" t="s">
        <v>92</v>
      </c>
      <c r="K166" s="85">
        <v>1340</v>
      </c>
      <c r="L166" s="109"/>
      <c r="M166" s="109"/>
      <c r="N166" s="109">
        <f>ROUND(L166*K166,2)</f>
        <v>0</v>
      </c>
      <c r="O166" s="107"/>
      <c r="P166" s="107"/>
      <c r="Q166" s="107"/>
      <c r="R166" s="80"/>
      <c r="AJ166" s="10" t="s">
        <v>176</v>
      </c>
      <c r="AL166" s="10" t="s">
        <v>164</v>
      </c>
      <c r="AM166" s="10" t="s">
        <v>47</v>
      </c>
      <c r="AQ166" s="10" t="s">
        <v>87</v>
      </c>
      <c r="AW166" s="81" t="e">
        <f>IF(#REF!="základní",N166,0)</f>
        <v>#REF!</v>
      </c>
      <c r="AX166" s="81" t="e">
        <f>IF(#REF!="snížená",N166,0)</f>
        <v>#REF!</v>
      </c>
      <c r="AY166" s="81" t="e">
        <f>IF(#REF!="zákl. přenesená",N166,0)</f>
        <v>#REF!</v>
      </c>
      <c r="AZ166" s="81" t="e">
        <f>IF(#REF!="sníž. přenesená",N166,0)</f>
        <v>#REF!</v>
      </c>
      <c r="BA166" s="81" t="e">
        <f>IF(#REF!="nulová",N166,0)</f>
        <v>#REF!</v>
      </c>
      <c r="BB166" s="10" t="s">
        <v>39</v>
      </c>
      <c r="BC166" s="81">
        <f>ROUND(L166*K166,2)</f>
        <v>0</v>
      </c>
      <c r="BD166" s="10" t="s">
        <v>153</v>
      </c>
      <c r="BE166" s="10" t="s">
        <v>209</v>
      </c>
    </row>
    <row r="167" spans="2:57" s="5" customFormat="1" ht="29.85" customHeight="1" x14ac:dyDescent="0.3">
      <c r="B167" s="67"/>
      <c r="C167" s="68"/>
      <c r="D167" s="74" t="s">
        <v>66</v>
      </c>
      <c r="E167" s="74"/>
      <c r="F167" s="74"/>
      <c r="G167" s="74"/>
      <c r="H167" s="74"/>
      <c r="I167" s="74"/>
      <c r="J167" s="74"/>
      <c r="K167" s="74"/>
      <c r="L167" s="74"/>
      <c r="M167" s="74"/>
      <c r="N167" s="99">
        <f>BC167</f>
        <v>0</v>
      </c>
      <c r="O167" s="100"/>
      <c r="P167" s="100"/>
      <c r="Q167" s="100"/>
      <c r="R167" s="70"/>
      <c r="AJ167" s="71" t="s">
        <v>47</v>
      </c>
      <c r="AL167" s="72" t="s">
        <v>37</v>
      </c>
      <c r="AM167" s="72" t="s">
        <v>39</v>
      </c>
      <c r="AQ167" s="71" t="s">
        <v>87</v>
      </c>
      <c r="BC167" s="73">
        <f>SUM(BC168:BC170)</f>
        <v>0</v>
      </c>
    </row>
    <row r="168" spans="2:57" s="1" customFormat="1" ht="31.5" customHeight="1" x14ac:dyDescent="0.3">
      <c r="B168" s="75"/>
      <c r="C168" s="76" t="s">
        <v>210</v>
      </c>
      <c r="D168" s="76" t="s">
        <v>89</v>
      </c>
      <c r="E168" s="77" t="s">
        <v>211</v>
      </c>
      <c r="F168" s="106" t="s">
        <v>212</v>
      </c>
      <c r="G168" s="106"/>
      <c r="H168" s="106"/>
      <c r="I168" s="106"/>
      <c r="J168" s="78" t="s">
        <v>118</v>
      </c>
      <c r="K168" s="79">
        <v>8.6</v>
      </c>
      <c r="L168" s="107"/>
      <c r="M168" s="107"/>
      <c r="N168" s="107">
        <f>ROUND(L168*K168,2)</f>
        <v>0</v>
      </c>
      <c r="O168" s="107"/>
      <c r="P168" s="107"/>
      <c r="Q168" s="107"/>
      <c r="R168" s="80"/>
      <c r="AJ168" s="10" t="s">
        <v>153</v>
      </c>
      <c r="AL168" s="10" t="s">
        <v>89</v>
      </c>
      <c r="AM168" s="10" t="s">
        <v>47</v>
      </c>
      <c r="AQ168" s="10" t="s">
        <v>87</v>
      </c>
      <c r="AW168" s="81" t="e">
        <f>IF(#REF!="základní",N168,0)</f>
        <v>#REF!</v>
      </c>
      <c r="AX168" s="81" t="e">
        <f>IF(#REF!="snížená",N168,0)</f>
        <v>#REF!</v>
      </c>
      <c r="AY168" s="81" t="e">
        <f>IF(#REF!="zákl. přenesená",N168,0)</f>
        <v>#REF!</v>
      </c>
      <c r="AZ168" s="81" t="e">
        <f>IF(#REF!="sníž. přenesená",N168,0)</f>
        <v>#REF!</v>
      </c>
      <c r="BA168" s="81" t="e">
        <f>IF(#REF!="nulová",N168,0)</f>
        <v>#REF!</v>
      </c>
      <c r="BB168" s="10" t="s">
        <v>39</v>
      </c>
      <c r="BC168" s="81">
        <f>ROUND(L168*K168,2)</f>
        <v>0</v>
      </c>
      <c r="BD168" s="10" t="s">
        <v>153</v>
      </c>
      <c r="BE168" s="10" t="s">
        <v>213</v>
      </c>
    </row>
    <row r="169" spans="2:57" s="1" customFormat="1" ht="31.5" customHeight="1" x14ac:dyDescent="0.3">
      <c r="B169" s="75"/>
      <c r="C169" s="76" t="s">
        <v>214</v>
      </c>
      <c r="D169" s="76" t="s">
        <v>89</v>
      </c>
      <c r="E169" s="77" t="s">
        <v>215</v>
      </c>
      <c r="F169" s="106" t="s">
        <v>216</v>
      </c>
      <c r="G169" s="106"/>
      <c r="H169" s="106"/>
      <c r="I169" s="106"/>
      <c r="J169" s="78" t="s">
        <v>118</v>
      </c>
      <c r="K169" s="79">
        <v>6.3</v>
      </c>
      <c r="L169" s="107"/>
      <c r="M169" s="107"/>
      <c r="N169" s="107">
        <f>ROUND(L169*K169,2)</f>
        <v>0</v>
      </c>
      <c r="O169" s="107"/>
      <c r="P169" s="107"/>
      <c r="Q169" s="107"/>
      <c r="R169" s="80"/>
      <c r="AJ169" s="10" t="s">
        <v>153</v>
      </c>
      <c r="AL169" s="10" t="s">
        <v>89</v>
      </c>
      <c r="AM169" s="10" t="s">
        <v>47</v>
      </c>
      <c r="AQ169" s="10" t="s">
        <v>87</v>
      </c>
      <c r="AW169" s="81" t="e">
        <f>IF(#REF!="základní",N169,0)</f>
        <v>#REF!</v>
      </c>
      <c r="AX169" s="81" t="e">
        <f>IF(#REF!="snížená",N169,0)</f>
        <v>#REF!</v>
      </c>
      <c r="AY169" s="81" t="e">
        <f>IF(#REF!="zákl. přenesená",N169,0)</f>
        <v>#REF!</v>
      </c>
      <c r="AZ169" s="81" t="e">
        <f>IF(#REF!="sníž. přenesená",N169,0)</f>
        <v>#REF!</v>
      </c>
      <c r="BA169" s="81" t="e">
        <f>IF(#REF!="nulová",N169,0)</f>
        <v>#REF!</v>
      </c>
      <c r="BB169" s="10" t="s">
        <v>39</v>
      </c>
      <c r="BC169" s="81">
        <f>ROUND(L169*K169,2)</f>
        <v>0</v>
      </c>
      <c r="BD169" s="10" t="s">
        <v>153</v>
      </c>
      <c r="BE169" s="10" t="s">
        <v>217</v>
      </c>
    </row>
    <row r="170" spans="2:57" s="1" customFormat="1" ht="44.25" customHeight="1" x14ac:dyDescent="0.3">
      <c r="B170" s="75"/>
      <c r="C170" s="76" t="s">
        <v>218</v>
      </c>
      <c r="D170" s="76" t="s">
        <v>89</v>
      </c>
      <c r="E170" s="77" t="s">
        <v>219</v>
      </c>
      <c r="F170" s="106" t="s">
        <v>220</v>
      </c>
      <c r="G170" s="106"/>
      <c r="H170" s="106"/>
      <c r="I170" s="106"/>
      <c r="J170" s="78" t="s">
        <v>118</v>
      </c>
      <c r="K170" s="79">
        <v>3</v>
      </c>
      <c r="L170" s="107"/>
      <c r="M170" s="107"/>
      <c r="N170" s="107">
        <f>ROUND(L170*K170,2)</f>
        <v>0</v>
      </c>
      <c r="O170" s="107"/>
      <c r="P170" s="107"/>
      <c r="Q170" s="107"/>
      <c r="R170" s="80"/>
      <c r="AJ170" s="10" t="s">
        <v>153</v>
      </c>
      <c r="AL170" s="10" t="s">
        <v>89</v>
      </c>
      <c r="AM170" s="10" t="s">
        <v>47</v>
      </c>
      <c r="AQ170" s="10" t="s">
        <v>87</v>
      </c>
      <c r="AW170" s="81" t="e">
        <f>IF(#REF!="základní",N170,0)</f>
        <v>#REF!</v>
      </c>
      <c r="AX170" s="81" t="e">
        <f>IF(#REF!="snížená",N170,0)</f>
        <v>#REF!</v>
      </c>
      <c r="AY170" s="81" t="e">
        <f>IF(#REF!="zákl. přenesená",N170,0)</f>
        <v>#REF!</v>
      </c>
      <c r="AZ170" s="81" t="e">
        <f>IF(#REF!="sníž. přenesená",N170,0)</f>
        <v>#REF!</v>
      </c>
      <c r="BA170" s="81" t="e">
        <f>IF(#REF!="nulová",N170,0)</f>
        <v>#REF!</v>
      </c>
      <c r="BB170" s="10" t="s">
        <v>39</v>
      </c>
      <c r="BC170" s="81">
        <f>ROUND(L170*K170,2)</f>
        <v>0</v>
      </c>
      <c r="BD170" s="10" t="s">
        <v>153</v>
      </c>
      <c r="BE170" s="10" t="s">
        <v>221</v>
      </c>
    </row>
    <row r="171" spans="2:57" s="5" customFormat="1" ht="37.35" customHeight="1" x14ac:dyDescent="0.35">
      <c r="B171" s="67"/>
      <c r="C171" s="68"/>
      <c r="D171" s="69" t="s">
        <v>67</v>
      </c>
      <c r="E171" s="69"/>
      <c r="F171" s="69"/>
      <c r="G171" s="69"/>
      <c r="H171" s="69"/>
      <c r="I171" s="69"/>
      <c r="J171" s="69"/>
      <c r="K171" s="69"/>
      <c r="L171" s="69"/>
      <c r="M171" s="69"/>
      <c r="N171" s="102">
        <f>BC171</f>
        <v>0</v>
      </c>
      <c r="O171" s="103"/>
      <c r="P171" s="103"/>
      <c r="Q171" s="103"/>
      <c r="R171" s="70"/>
      <c r="AJ171" s="71" t="s">
        <v>222</v>
      </c>
      <c r="AL171" s="72" t="s">
        <v>37</v>
      </c>
      <c r="AM171" s="72" t="s">
        <v>38</v>
      </c>
      <c r="AQ171" s="71" t="s">
        <v>87</v>
      </c>
      <c r="BC171" s="73">
        <f>BC172+BC192+BC201</f>
        <v>0</v>
      </c>
    </row>
    <row r="172" spans="2:57" s="5" customFormat="1" ht="19.899999999999999" customHeight="1" x14ac:dyDescent="0.3">
      <c r="B172" s="67"/>
      <c r="C172" s="68"/>
      <c r="D172" s="74" t="s">
        <v>68</v>
      </c>
      <c r="E172" s="74"/>
      <c r="F172" s="74"/>
      <c r="G172" s="74"/>
      <c r="H172" s="74"/>
      <c r="I172" s="74"/>
      <c r="J172" s="74"/>
      <c r="K172" s="74"/>
      <c r="L172" s="74"/>
      <c r="M172" s="74"/>
      <c r="N172" s="104">
        <f>BC172</f>
        <v>0</v>
      </c>
      <c r="O172" s="105"/>
      <c r="P172" s="105"/>
      <c r="Q172" s="105"/>
      <c r="R172" s="70"/>
      <c r="AJ172" s="71" t="s">
        <v>222</v>
      </c>
      <c r="AL172" s="72" t="s">
        <v>37</v>
      </c>
      <c r="AM172" s="72" t="s">
        <v>39</v>
      </c>
      <c r="AQ172" s="71" t="s">
        <v>87</v>
      </c>
      <c r="BC172" s="73">
        <f>SUM(BC173:BC191)</f>
        <v>0</v>
      </c>
    </row>
    <row r="173" spans="2:57" s="1" customFormat="1" ht="31.5" customHeight="1" x14ac:dyDescent="0.3">
      <c r="B173" s="75"/>
      <c r="C173" s="76" t="s">
        <v>223</v>
      </c>
      <c r="D173" s="76" t="s">
        <v>89</v>
      </c>
      <c r="E173" s="77" t="s">
        <v>224</v>
      </c>
      <c r="F173" s="106" t="s">
        <v>225</v>
      </c>
      <c r="G173" s="106"/>
      <c r="H173" s="106"/>
      <c r="I173" s="106"/>
      <c r="J173" s="78" t="s">
        <v>92</v>
      </c>
      <c r="K173" s="79">
        <v>40</v>
      </c>
      <c r="L173" s="107"/>
      <c r="M173" s="107"/>
      <c r="N173" s="107">
        <f t="shared" ref="N173:N191" si="4">ROUND(L173*K173,2)</f>
        <v>0</v>
      </c>
      <c r="O173" s="107"/>
      <c r="P173" s="107"/>
      <c r="Q173" s="107"/>
      <c r="R173" s="80"/>
      <c r="AJ173" s="10" t="s">
        <v>111</v>
      </c>
      <c r="AL173" s="10" t="s">
        <v>89</v>
      </c>
      <c r="AM173" s="10" t="s">
        <v>47</v>
      </c>
      <c r="AQ173" s="10" t="s">
        <v>87</v>
      </c>
      <c r="AW173" s="81" t="e">
        <f>IF(#REF!="základní",N173,0)</f>
        <v>#REF!</v>
      </c>
      <c r="AX173" s="81" t="e">
        <f>IF(#REF!="snížená",N173,0)</f>
        <v>#REF!</v>
      </c>
      <c r="AY173" s="81" t="e">
        <f>IF(#REF!="zákl. přenesená",N173,0)</f>
        <v>#REF!</v>
      </c>
      <c r="AZ173" s="81" t="e">
        <f>IF(#REF!="sníž. přenesená",N173,0)</f>
        <v>#REF!</v>
      </c>
      <c r="BA173" s="81" t="e">
        <f>IF(#REF!="nulová",N173,0)</f>
        <v>#REF!</v>
      </c>
      <c r="BB173" s="10" t="s">
        <v>39</v>
      </c>
      <c r="BC173" s="81">
        <f t="shared" ref="BC173:BC191" si="5">ROUND(L173*K173,2)</f>
        <v>0</v>
      </c>
      <c r="BD173" s="10" t="s">
        <v>111</v>
      </c>
      <c r="BE173" s="10" t="s">
        <v>226</v>
      </c>
    </row>
    <row r="174" spans="2:57" s="1" customFormat="1" ht="31.5" customHeight="1" x14ac:dyDescent="0.3">
      <c r="B174" s="75"/>
      <c r="C174" s="82" t="s">
        <v>227</v>
      </c>
      <c r="D174" s="82" t="s">
        <v>164</v>
      </c>
      <c r="E174" s="83" t="s">
        <v>228</v>
      </c>
      <c r="F174" s="108" t="s">
        <v>229</v>
      </c>
      <c r="G174" s="108"/>
      <c r="H174" s="108"/>
      <c r="I174" s="108"/>
      <c r="J174" s="84" t="s">
        <v>92</v>
      </c>
      <c r="K174" s="85">
        <v>40</v>
      </c>
      <c r="L174" s="109"/>
      <c r="M174" s="109"/>
      <c r="N174" s="109">
        <f t="shared" si="4"/>
        <v>0</v>
      </c>
      <c r="O174" s="107"/>
      <c r="P174" s="107"/>
      <c r="Q174" s="107"/>
      <c r="R174" s="80"/>
      <c r="AJ174" s="10" t="s">
        <v>230</v>
      </c>
      <c r="AL174" s="10" t="s">
        <v>164</v>
      </c>
      <c r="AM174" s="10" t="s">
        <v>47</v>
      </c>
      <c r="AQ174" s="10" t="s">
        <v>87</v>
      </c>
      <c r="AW174" s="81" t="e">
        <f>IF(#REF!="základní",N174,0)</f>
        <v>#REF!</v>
      </c>
      <c r="AX174" s="81" t="e">
        <f>IF(#REF!="snížená",N174,0)</f>
        <v>#REF!</v>
      </c>
      <c r="AY174" s="81" t="e">
        <f>IF(#REF!="zákl. přenesená",N174,0)</f>
        <v>#REF!</v>
      </c>
      <c r="AZ174" s="81" t="e">
        <f>IF(#REF!="sníž. přenesená",N174,0)</f>
        <v>#REF!</v>
      </c>
      <c r="BA174" s="81" t="e">
        <f>IF(#REF!="nulová",N174,0)</f>
        <v>#REF!</v>
      </c>
      <c r="BB174" s="10" t="s">
        <v>39</v>
      </c>
      <c r="BC174" s="81">
        <f t="shared" si="5"/>
        <v>0</v>
      </c>
      <c r="BD174" s="10" t="s">
        <v>230</v>
      </c>
      <c r="BE174" s="10" t="s">
        <v>231</v>
      </c>
    </row>
    <row r="175" spans="2:57" s="1" customFormat="1" ht="31.5" customHeight="1" x14ac:dyDescent="0.3">
      <c r="B175" s="75"/>
      <c r="C175" s="76" t="s">
        <v>232</v>
      </c>
      <c r="D175" s="76" t="s">
        <v>89</v>
      </c>
      <c r="E175" s="77" t="s">
        <v>233</v>
      </c>
      <c r="F175" s="106" t="s">
        <v>234</v>
      </c>
      <c r="G175" s="106"/>
      <c r="H175" s="106"/>
      <c r="I175" s="106"/>
      <c r="J175" s="78" t="s">
        <v>92</v>
      </c>
      <c r="K175" s="79">
        <v>100</v>
      </c>
      <c r="L175" s="107"/>
      <c r="M175" s="107"/>
      <c r="N175" s="107">
        <f t="shared" si="4"/>
        <v>0</v>
      </c>
      <c r="O175" s="107"/>
      <c r="P175" s="107"/>
      <c r="Q175" s="107"/>
      <c r="R175" s="80"/>
      <c r="AJ175" s="10" t="s">
        <v>93</v>
      </c>
      <c r="AL175" s="10" t="s">
        <v>89</v>
      </c>
      <c r="AM175" s="10" t="s">
        <v>47</v>
      </c>
      <c r="AQ175" s="10" t="s">
        <v>87</v>
      </c>
      <c r="AW175" s="81" t="e">
        <f>IF(#REF!="základní",N175,0)</f>
        <v>#REF!</v>
      </c>
      <c r="AX175" s="81" t="e">
        <f>IF(#REF!="snížená",N175,0)</f>
        <v>#REF!</v>
      </c>
      <c r="AY175" s="81" t="e">
        <f>IF(#REF!="zákl. přenesená",N175,0)</f>
        <v>#REF!</v>
      </c>
      <c r="AZ175" s="81" t="e">
        <f>IF(#REF!="sníž. přenesená",N175,0)</f>
        <v>#REF!</v>
      </c>
      <c r="BA175" s="81" t="e">
        <f>IF(#REF!="nulová",N175,0)</f>
        <v>#REF!</v>
      </c>
      <c r="BB175" s="10" t="s">
        <v>39</v>
      </c>
      <c r="BC175" s="81">
        <f t="shared" si="5"/>
        <v>0</v>
      </c>
      <c r="BD175" s="10" t="s">
        <v>93</v>
      </c>
      <c r="BE175" s="10" t="s">
        <v>235</v>
      </c>
    </row>
    <row r="176" spans="2:57" s="1" customFormat="1" ht="31.5" customHeight="1" x14ac:dyDescent="0.3">
      <c r="B176" s="75"/>
      <c r="C176" s="82" t="s">
        <v>236</v>
      </c>
      <c r="D176" s="82" t="s">
        <v>164</v>
      </c>
      <c r="E176" s="83" t="s">
        <v>237</v>
      </c>
      <c r="F176" s="108" t="s">
        <v>238</v>
      </c>
      <c r="G176" s="108"/>
      <c r="H176" s="108"/>
      <c r="I176" s="108"/>
      <c r="J176" s="84" t="s">
        <v>92</v>
      </c>
      <c r="K176" s="85">
        <v>100</v>
      </c>
      <c r="L176" s="109"/>
      <c r="M176" s="109"/>
      <c r="N176" s="109">
        <f t="shared" si="4"/>
        <v>0</v>
      </c>
      <c r="O176" s="107"/>
      <c r="P176" s="107"/>
      <c r="Q176" s="107"/>
      <c r="R176" s="80"/>
      <c r="AJ176" s="10" t="s">
        <v>230</v>
      </c>
      <c r="AL176" s="10" t="s">
        <v>164</v>
      </c>
      <c r="AM176" s="10" t="s">
        <v>47</v>
      </c>
      <c r="AQ176" s="10" t="s">
        <v>87</v>
      </c>
      <c r="AW176" s="81" t="e">
        <f>IF(#REF!="základní",N176,0)</f>
        <v>#REF!</v>
      </c>
      <c r="AX176" s="81" t="e">
        <f>IF(#REF!="snížená",N176,0)</f>
        <v>#REF!</v>
      </c>
      <c r="AY176" s="81" t="e">
        <f>IF(#REF!="zákl. přenesená",N176,0)</f>
        <v>#REF!</v>
      </c>
      <c r="AZ176" s="81" t="e">
        <f>IF(#REF!="sníž. přenesená",N176,0)</f>
        <v>#REF!</v>
      </c>
      <c r="BA176" s="81" t="e">
        <f>IF(#REF!="nulová",N176,0)</f>
        <v>#REF!</v>
      </c>
      <c r="BB176" s="10" t="s">
        <v>39</v>
      </c>
      <c r="BC176" s="81">
        <f t="shared" si="5"/>
        <v>0</v>
      </c>
      <c r="BD176" s="10" t="s">
        <v>230</v>
      </c>
      <c r="BE176" s="10" t="s">
        <v>239</v>
      </c>
    </row>
    <row r="177" spans="2:57" s="1" customFormat="1" ht="22.5" customHeight="1" x14ac:dyDescent="0.3">
      <c r="B177" s="75"/>
      <c r="C177" s="76" t="s">
        <v>240</v>
      </c>
      <c r="D177" s="76" t="s">
        <v>89</v>
      </c>
      <c r="E177" s="77" t="s">
        <v>241</v>
      </c>
      <c r="F177" s="106" t="s">
        <v>242</v>
      </c>
      <c r="G177" s="106"/>
      <c r="H177" s="106"/>
      <c r="I177" s="106"/>
      <c r="J177" s="78" t="s">
        <v>152</v>
      </c>
      <c r="K177" s="79">
        <v>1</v>
      </c>
      <c r="L177" s="107"/>
      <c r="M177" s="107"/>
      <c r="N177" s="107">
        <f t="shared" si="4"/>
        <v>0</v>
      </c>
      <c r="O177" s="107"/>
      <c r="P177" s="107"/>
      <c r="Q177" s="107"/>
      <c r="R177" s="80"/>
      <c r="AJ177" s="10" t="s">
        <v>111</v>
      </c>
      <c r="AL177" s="10" t="s">
        <v>89</v>
      </c>
      <c r="AM177" s="10" t="s">
        <v>47</v>
      </c>
      <c r="AQ177" s="10" t="s">
        <v>87</v>
      </c>
      <c r="AW177" s="81" t="e">
        <f>IF(#REF!="základní",N177,0)</f>
        <v>#REF!</v>
      </c>
      <c r="AX177" s="81" t="e">
        <f>IF(#REF!="snížená",N177,0)</f>
        <v>#REF!</v>
      </c>
      <c r="AY177" s="81" t="e">
        <f>IF(#REF!="zákl. přenesená",N177,0)</f>
        <v>#REF!</v>
      </c>
      <c r="AZ177" s="81" t="e">
        <f>IF(#REF!="sníž. přenesená",N177,0)</f>
        <v>#REF!</v>
      </c>
      <c r="BA177" s="81" t="e">
        <f>IF(#REF!="nulová",N177,0)</f>
        <v>#REF!</v>
      </c>
      <c r="BB177" s="10" t="s">
        <v>39</v>
      </c>
      <c r="BC177" s="81">
        <f t="shared" si="5"/>
        <v>0</v>
      </c>
      <c r="BD177" s="10" t="s">
        <v>111</v>
      </c>
      <c r="BE177" s="10" t="s">
        <v>243</v>
      </c>
    </row>
    <row r="178" spans="2:57" s="1" customFormat="1" ht="22.5" customHeight="1" x14ac:dyDescent="0.3">
      <c r="B178" s="75"/>
      <c r="C178" s="82" t="s">
        <v>244</v>
      </c>
      <c r="D178" s="82" t="s">
        <v>164</v>
      </c>
      <c r="E178" s="83" t="s">
        <v>245</v>
      </c>
      <c r="F178" s="108" t="s">
        <v>246</v>
      </c>
      <c r="G178" s="108"/>
      <c r="H178" s="108"/>
      <c r="I178" s="108"/>
      <c r="J178" s="84" t="s">
        <v>152</v>
      </c>
      <c r="K178" s="85">
        <v>1</v>
      </c>
      <c r="L178" s="109"/>
      <c r="M178" s="109"/>
      <c r="N178" s="109">
        <f t="shared" si="4"/>
        <v>0</v>
      </c>
      <c r="O178" s="107"/>
      <c r="P178" s="107"/>
      <c r="Q178" s="107"/>
      <c r="R178" s="80"/>
      <c r="AJ178" s="10" t="s">
        <v>230</v>
      </c>
      <c r="AL178" s="10" t="s">
        <v>164</v>
      </c>
      <c r="AM178" s="10" t="s">
        <v>47</v>
      </c>
      <c r="AQ178" s="10" t="s">
        <v>87</v>
      </c>
      <c r="AW178" s="81" t="e">
        <f>IF(#REF!="základní",N178,0)</f>
        <v>#REF!</v>
      </c>
      <c r="AX178" s="81" t="e">
        <f>IF(#REF!="snížená",N178,0)</f>
        <v>#REF!</v>
      </c>
      <c r="AY178" s="81" t="e">
        <f>IF(#REF!="zákl. přenesená",N178,0)</f>
        <v>#REF!</v>
      </c>
      <c r="AZ178" s="81" t="e">
        <f>IF(#REF!="sníž. přenesená",N178,0)</f>
        <v>#REF!</v>
      </c>
      <c r="BA178" s="81" t="e">
        <f>IF(#REF!="nulová",N178,0)</f>
        <v>#REF!</v>
      </c>
      <c r="BB178" s="10" t="s">
        <v>39</v>
      </c>
      <c r="BC178" s="81">
        <f t="shared" si="5"/>
        <v>0</v>
      </c>
      <c r="BD178" s="10" t="s">
        <v>230</v>
      </c>
      <c r="BE178" s="10" t="s">
        <v>247</v>
      </c>
    </row>
    <row r="179" spans="2:57" s="1" customFormat="1" ht="22.5" customHeight="1" x14ac:dyDescent="0.3">
      <c r="B179" s="75"/>
      <c r="C179" s="76" t="s">
        <v>248</v>
      </c>
      <c r="D179" s="76" t="s">
        <v>89</v>
      </c>
      <c r="E179" s="77" t="s">
        <v>249</v>
      </c>
      <c r="F179" s="106" t="s">
        <v>250</v>
      </c>
      <c r="G179" s="106"/>
      <c r="H179" s="106"/>
      <c r="I179" s="106"/>
      <c r="J179" s="78" t="s">
        <v>152</v>
      </c>
      <c r="K179" s="79">
        <v>1</v>
      </c>
      <c r="L179" s="107"/>
      <c r="M179" s="107"/>
      <c r="N179" s="107">
        <f t="shared" si="4"/>
        <v>0</v>
      </c>
      <c r="O179" s="107"/>
      <c r="P179" s="107"/>
      <c r="Q179" s="107"/>
      <c r="R179" s="80"/>
      <c r="AJ179" s="10" t="s">
        <v>111</v>
      </c>
      <c r="AL179" s="10" t="s">
        <v>89</v>
      </c>
      <c r="AM179" s="10" t="s">
        <v>47</v>
      </c>
      <c r="AQ179" s="10" t="s">
        <v>87</v>
      </c>
      <c r="AW179" s="81" t="e">
        <f>IF(#REF!="základní",N179,0)</f>
        <v>#REF!</v>
      </c>
      <c r="AX179" s="81" t="e">
        <f>IF(#REF!="snížená",N179,0)</f>
        <v>#REF!</v>
      </c>
      <c r="AY179" s="81" t="e">
        <f>IF(#REF!="zákl. přenesená",N179,0)</f>
        <v>#REF!</v>
      </c>
      <c r="AZ179" s="81" t="e">
        <f>IF(#REF!="sníž. přenesená",N179,0)</f>
        <v>#REF!</v>
      </c>
      <c r="BA179" s="81" t="e">
        <f>IF(#REF!="nulová",N179,0)</f>
        <v>#REF!</v>
      </c>
      <c r="BB179" s="10" t="s">
        <v>39</v>
      </c>
      <c r="BC179" s="81">
        <f t="shared" si="5"/>
        <v>0</v>
      </c>
      <c r="BD179" s="10" t="s">
        <v>111</v>
      </c>
      <c r="BE179" s="10" t="s">
        <v>251</v>
      </c>
    </row>
    <row r="180" spans="2:57" s="1" customFormat="1" ht="22.5" customHeight="1" x14ac:dyDescent="0.3">
      <c r="B180" s="75"/>
      <c r="C180" s="82" t="s">
        <v>252</v>
      </c>
      <c r="D180" s="82" t="s">
        <v>164</v>
      </c>
      <c r="E180" s="83" t="s">
        <v>253</v>
      </c>
      <c r="F180" s="108" t="s">
        <v>254</v>
      </c>
      <c r="G180" s="108"/>
      <c r="H180" s="108"/>
      <c r="I180" s="108"/>
      <c r="J180" s="84" t="s">
        <v>152</v>
      </c>
      <c r="K180" s="85">
        <v>1</v>
      </c>
      <c r="L180" s="109"/>
      <c r="M180" s="109"/>
      <c r="N180" s="109">
        <f t="shared" si="4"/>
        <v>0</v>
      </c>
      <c r="O180" s="107"/>
      <c r="P180" s="107"/>
      <c r="Q180" s="107"/>
      <c r="R180" s="80"/>
      <c r="AJ180" s="10" t="s">
        <v>230</v>
      </c>
      <c r="AL180" s="10" t="s">
        <v>164</v>
      </c>
      <c r="AM180" s="10" t="s">
        <v>47</v>
      </c>
      <c r="AQ180" s="10" t="s">
        <v>87</v>
      </c>
      <c r="AW180" s="81" t="e">
        <f>IF(#REF!="základní",N180,0)</f>
        <v>#REF!</v>
      </c>
      <c r="AX180" s="81" t="e">
        <f>IF(#REF!="snížená",N180,0)</f>
        <v>#REF!</v>
      </c>
      <c r="AY180" s="81" t="e">
        <f>IF(#REF!="zákl. přenesená",N180,0)</f>
        <v>#REF!</v>
      </c>
      <c r="AZ180" s="81" t="e">
        <f>IF(#REF!="sníž. přenesená",N180,0)</f>
        <v>#REF!</v>
      </c>
      <c r="BA180" s="81" t="e">
        <f>IF(#REF!="nulová",N180,0)</f>
        <v>#REF!</v>
      </c>
      <c r="BB180" s="10" t="s">
        <v>39</v>
      </c>
      <c r="BC180" s="81">
        <f t="shared" si="5"/>
        <v>0</v>
      </c>
      <c r="BD180" s="10" t="s">
        <v>230</v>
      </c>
      <c r="BE180" s="10" t="s">
        <v>255</v>
      </c>
    </row>
    <row r="181" spans="2:57" s="1" customFormat="1" ht="31.5" customHeight="1" x14ac:dyDescent="0.3">
      <c r="B181" s="75"/>
      <c r="C181" s="76" t="s">
        <v>256</v>
      </c>
      <c r="D181" s="76" t="s">
        <v>89</v>
      </c>
      <c r="E181" s="77" t="s">
        <v>257</v>
      </c>
      <c r="F181" s="106" t="s">
        <v>258</v>
      </c>
      <c r="G181" s="106"/>
      <c r="H181" s="106"/>
      <c r="I181" s="106"/>
      <c r="J181" s="78" t="s">
        <v>92</v>
      </c>
      <c r="K181" s="79">
        <v>260</v>
      </c>
      <c r="L181" s="107"/>
      <c r="M181" s="107"/>
      <c r="N181" s="107">
        <f t="shared" si="4"/>
        <v>0</v>
      </c>
      <c r="O181" s="107"/>
      <c r="P181" s="107"/>
      <c r="Q181" s="107"/>
      <c r="R181" s="80"/>
      <c r="AJ181" s="10" t="s">
        <v>111</v>
      </c>
      <c r="AL181" s="10" t="s">
        <v>89</v>
      </c>
      <c r="AM181" s="10" t="s">
        <v>47</v>
      </c>
      <c r="AQ181" s="10" t="s">
        <v>87</v>
      </c>
      <c r="AW181" s="81" t="e">
        <f>IF(#REF!="základní",N181,0)</f>
        <v>#REF!</v>
      </c>
      <c r="AX181" s="81" t="e">
        <f>IF(#REF!="snížená",N181,0)</f>
        <v>#REF!</v>
      </c>
      <c r="AY181" s="81" t="e">
        <f>IF(#REF!="zákl. přenesená",N181,0)</f>
        <v>#REF!</v>
      </c>
      <c r="AZ181" s="81" t="e">
        <f>IF(#REF!="sníž. přenesená",N181,0)</f>
        <v>#REF!</v>
      </c>
      <c r="BA181" s="81" t="e">
        <f>IF(#REF!="nulová",N181,0)</f>
        <v>#REF!</v>
      </c>
      <c r="BB181" s="10" t="s">
        <v>39</v>
      </c>
      <c r="BC181" s="81">
        <f t="shared" si="5"/>
        <v>0</v>
      </c>
      <c r="BD181" s="10" t="s">
        <v>111</v>
      </c>
      <c r="BE181" s="10" t="s">
        <v>259</v>
      </c>
    </row>
    <row r="182" spans="2:57" s="1" customFormat="1" ht="22.5" customHeight="1" x14ac:dyDescent="0.3">
      <c r="B182" s="75"/>
      <c r="C182" s="82" t="s">
        <v>260</v>
      </c>
      <c r="D182" s="82" t="s">
        <v>164</v>
      </c>
      <c r="E182" s="83" t="s">
        <v>261</v>
      </c>
      <c r="F182" s="108" t="s">
        <v>262</v>
      </c>
      <c r="G182" s="108"/>
      <c r="H182" s="108"/>
      <c r="I182" s="108"/>
      <c r="J182" s="84" t="s">
        <v>92</v>
      </c>
      <c r="K182" s="85">
        <v>260</v>
      </c>
      <c r="L182" s="109"/>
      <c r="M182" s="109"/>
      <c r="N182" s="109">
        <f t="shared" si="4"/>
        <v>0</v>
      </c>
      <c r="O182" s="107"/>
      <c r="P182" s="107"/>
      <c r="Q182" s="107"/>
      <c r="R182" s="80"/>
      <c r="AJ182" s="10" t="s">
        <v>230</v>
      </c>
      <c r="AL182" s="10" t="s">
        <v>164</v>
      </c>
      <c r="AM182" s="10" t="s">
        <v>47</v>
      </c>
      <c r="AQ182" s="10" t="s">
        <v>87</v>
      </c>
      <c r="AW182" s="81" t="e">
        <f>IF(#REF!="základní",N182,0)</f>
        <v>#REF!</v>
      </c>
      <c r="AX182" s="81" t="e">
        <f>IF(#REF!="snížená",N182,0)</f>
        <v>#REF!</v>
      </c>
      <c r="AY182" s="81" t="e">
        <f>IF(#REF!="zákl. přenesená",N182,0)</f>
        <v>#REF!</v>
      </c>
      <c r="AZ182" s="81" t="e">
        <f>IF(#REF!="sníž. přenesená",N182,0)</f>
        <v>#REF!</v>
      </c>
      <c r="BA182" s="81" t="e">
        <f>IF(#REF!="nulová",N182,0)</f>
        <v>#REF!</v>
      </c>
      <c r="BB182" s="10" t="s">
        <v>39</v>
      </c>
      <c r="BC182" s="81">
        <f t="shared" si="5"/>
        <v>0</v>
      </c>
      <c r="BD182" s="10" t="s">
        <v>230</v>
      </c>
      <c r="BE182" s="10" t="s">
        <v>263</v>
      </c>
    </row>
    <row r="183" spans="2:57" s="1" customFormat="1" ht="31.5" customHeight="1" x14ac:dyDescent="0.3">
      <c r="B183" s="75"/>
      <c r="C183" s="76" t="s">
        <v>264</v>
      </c>
      <c r="D183" s="76" t="s">
        <v>89</v>
      </c>
      <c r="E183" s="77" t="s">
        <v>265</v>
      </c>
      <c r="F183" s="106" t="s">
        <v>266</v>
      </c>
      <c r="G183" s="106"/>
      <c r="H183" s="106"/>
      <c r="I183" s="106"/>
      <c r="J183" s="78" t="s">
        <v>92</v>
      </c>
      <c r="K183" s="79">
        <v>180</v>
      </c>
      <c r="L183" s="107"/>
      <c r="M183" s="107"/>
      <c r="N183" s="107">
        <f t="shared" si="4"/>
        <v>0</v>
      </c>
      <c r="O183" s="107"/>
      <c r="P183" s="107"/>
      <c r="Q183" s="107"/>
      <c r="R183" s="80"/>
      <c r="AJ183" s="10" t="s">
        <v>111</v>
      </c>
      <c r="AL183" s="10" t="s">
        <v>89</v>
      </c>
      <c r="AM183" s="10" t="s">
        <v>47</v>
      </c>
      <c r="AQ183" s="10" t="s">
        <v>87</v>
      </c>
      <c r="AW183" s="81" t="e">
        <f>IF(#REF!="základní",N183,0)</f>
        <v>#REF!</v>
      </c>
      <c r="AX183" s="81" t="e">
        <f>IF(#REF!="snížená",N183,0)</f>
        <v>#REF!</v>
      </c>
      <c r="AY183" s="81" t="e">
        <f>IF(#REF!="zákl. přenesená",N183,0)</f>
        <v>#REF!</v>
      </c>
      <c r="AZ183" s="81" t="e">
        <f>IF(#REF!="sníž. přenesená",N183,0)</f>
        <v>#REF!</v>
      </c>
      <c r="BA183" s="81" t="e">
        <f>IF(#REF!="nulová",N183,0)</f>
        <v>#REF!</v>
      </c>
      <c r="BB183" s="10" t="s">
        <v>39</v>
      </c>
      <c r="BC183" s="81">
        <f t="shared" si="5"/>
        <v>0</v>
      </c>
      <c r="BD183" s="10" t="s">
        <v>111</v>
      </c>
      <c r="BE183" s="10" t="s">
        <v>267</v>
      </c>
    </row>
    <row r="184" spans="2:57" s="1" customFormat="1" ht="22.5" customHeight="1" x14ac:dyDescent="0.3">
      <c r="B184" s="75"/>
      <c r="C184" s="82" t="s">
        <v>268</v>
      </c>
      <c r="D184" s="82" t="s">
        <v>164</v>
      </c>
      <c r="E184" s="83" t="s">
        <v>269</v>
      </c>
      <c r="F184" s="108" t="s">
        <v>270</v>
      </c>
      <c r="G184" s="108"/>
      <c r="H184" s="108"/>
      <c r="I184" s="108"/>
      <c r="J184" s="84" t="s">
        <v>92</v>
      </c>
      <c r="K184" s="85">
        <v>180</v>
      </c>
      <c r="L184" s="109"/>
      <c r="M184" s="109"/>
      <c r="N184" s="109">
        <f t="shared" si="4"/>
        <v>0</v>
      </c>
      <c r="O184" s="107"/>
      <c r="P184" s="107"/>
      <c r="Q184" s="107"/>
      <c r="R184" s="80"/>
      <c r="AJ184" s="10" t="s">
        <v>230</v>
      </c>
      <c r="AL184" s="10" t="s">
        <v>164</v>
      </c>
      <c r="AM184" s="10" t="s">
        <v>47</v>
      </c>
      <c r="AQ184" s="10" t="s">
        <v>87</v>
      </c>
      <c r="AW184" s="81" t="e">
        <f>IF(#REF!="základní",N184,0)</f>
        <v>#REF!</v>
      </c>
      <c r="AX184" s="81" t="e">
        <f>IF(#REF!="snížená",N184,0)</f>
        <v>#REF!</v>
      </c>
      <c r="AY184" s="81" t="e">
        <f>IF(#REF!="zákl. přenesená",N184,0)</f>
        <v>#REF!</v>
      </c>
      <c r="AZ184" s="81" t="e">
        <f>IF(#REF!="sníž. přenesená",N184,0)</f>
        <v>#REF!</v>
      </c>
      <c r="BA184" s="81" t="e">
        <f>IF(#REF!="nulová",N184,0)</f>
        <v>#REF!</v>
      </c>
      <c r="BB184" s="10" t="s">
        <v>39</v>
      </c>
      <c r="BC184" s="81">
        <f t="shared" si="5"/>
        <v>0</v>
      </c>
      <c r="BD184" s="10" t="s">
        <v>230</v>
      </c>
      <c r="BE184" s="10" t="s">
        <v>271</v>
      </c>
    </row>
    <row r="185" spans="2:57" s="1" customFormat="1" ht="44.25" customHeight="1" x14ac:dyDescent="0.3">
      <c r="B185" s="75"/>
      <c r="C185" s="76" t="s">
        <v>272</v>
      </c>
      <c r="D185" s="76" t="s">
        <v>89</v>
      </c>
      <c r="E185" s="77" t="s">
        <v>273</v>
      </c>
      <c r="F185" s="106" t="s">
        <v>274</v>
      </c>
      <c r="G185" s="106"/>
      <c r="H185" s="106"/>
      <c r="I185" s="106"/>
      <c r="J185" s="78" t="s">
        <v>92</v>
      </c>
      <c r="K185" s="79">
        <v>3340</v>
      </c>
      <c r="L185" s="107"/>
      <c r="M185" s="107"/>
      <c r="N185" s="107">
        <f t="shared" si="4"/>
        <v>0</v>
      </c>
      <c r="O185" s="107"/>
      <c r="P185" s="107"/>
      <c r="Q185" s="107"/>
      <c r="R185" s="80"/>
      <c r="AJ185" s="10" t="s">
        <v>111</v>
      </c>
      <c r="AL185" s="10" t="s">
        <v>89</v>
      </c>
      <c r="AM185" s="10" t="s">
        <v>47</v>
      </c>
      <c r="AQ185" s="10" t="s">
        <v>87</v>
      </c>
      <c r="AW185" s="81" t="e">
        <f>IF(#REF!="základní",N185,0)</f>
        <v>#REF!</v>
      </c>
      <c r="AX185" s="81" t="e">
        <f>IF(#REF!="snížená",N185,0)</f>
        <v>#REF!</v>
      </c>
      <c r="AY185" s="81" t="e">
        <f>IF(#REF!="zákl. přenesená",N185,0)</f>
        <v>#REF!</v>
      </c>
      <c r="AZ185" s="81" t="e">
        <f>IF(#REF!="sníž. přenesená",N185,0)</f>
        <v>#REF!</v>
      </c>
      <c r="BA185" s="81" t="e">
        <f>IF(#REF!="nulová",N185,0)</f>
        <v>#REF!</v>
      </c>
      <c r="BB185" s="10" t="s">
        <v>39</v>
      </c>
      <c r="BC185" s="81">
        <f t="shared" si="5"/>
        <v>0</v>
      </c>
      <c r="BD185" s="10" t="s">
        <v>111</v>
      </c>
      <c r="BE185" s="10" t="s">
        <v>275</v>
      </c>
    </row>
    <row r="186" spans="2:57" s="1" customFormat="1" ht="44.25" customHeight="1" x14ac:dyDescent="0.3">
      <c r="B186" s="75"/>
      <c r="C186" s="76" t="s">
        <v>39</v>
      </c>
      <c r="D186" s="76" t="s">
        <v>89</v>
      </c>
      <c r="E186" s="77" t="s">
        <v>276</v>
      </c>
      <c r="F186" s="106" t="s">
        <v>277</v>
      </c>
      <c r="G186" s="106"/>
      <c r="H186" s="106"/>
      <c r="I186" s="106"/>
      <c r="J186" s="78" t="s">
        <v>92</v>
      </c>
      <c r="K186" s="79">
        <v>2000</v>
      </c>
      <c r="L186" s="107"/>
      <c r="M186" s="107"/>
      <c r="N186" s="107">
        <f t="shared" si="4"/>
        <v>0</v>
      </c>
      <c r="O186" s="107"/>
      <c r="P186" s="107"/>
      <c r="Q186" s="107"/>
      <c r="R186" s="80"/>
      <c r="AJ186" s="10" t="s">
        <v>111</v>
      </c>
      <c r="AL186" s="10" t="s">
        <v>89</v>
      </c>
      <c r="AM186" s="10" t="s">
        <v>47</v>
      </c>
      <c r="AQ186" s="10" t="s">
        <v>87</v>
      </c>
      <c r="AW186" s="81" t="e">
        <f>IF(#REF!="základní",N186,0)</f>
        <v>#REF!</v>
      </c>
      <c r="AX186" s="81" t="e">
        <f>IF(#REF!="snížená",N186,0)</f>
        <v>#REF!</v>
      </c>
      <c r="AY186" s="81" t="e">
        <f>IF(#REF!="zákl. přenesená",N186,0)</f>
        <v>#REF!</v>
      </c>
      <c r="AZ186" s="81" t="e">
        <f>IF(#REF!="sníž. přenesená",N186,0)</f>
        <v>#REF!</v>
      </c>
      <c r="BA186" s="81" t="e">
        <f>IF(#REF!="nulová",N186,0)</f>
        <v>#REF!</v>
      </c>
      <c r="BB186" s="10" t="s">
        <v>39</v>
      </c>
      <c r="BC186" s="81">
        <f t="shared" si="5"/>
        <v>0</v>
      </c>
      <c r="BD186" s="10" t="s">
        <v>111</v>
      </c>
      <c r="BE186" s="10" t="s">
        <v>278</v>
      </c>
    </row>
    <row r="187" spans="2:57" s="1" customFormat="1" ht="22.5" customHeight="1" x14ac:dyDescent="0.3">
      <c r="B187" s="75"/>
      <c r="C187" s="82" t="s">
        <v>47</v>
      </c>
      <c r="D187" s="82" t="s">
        <v>164</v>
      </c>
      <c r="E187" s="83" t="s">
        <v>279</v>
      </c>
      <c r="F187" s="108" t="s">
        <v>280</v>
      </c>
      <c r="G187" s="108"/>
      <c r="H187" s="108"/>
      <c r="I187" s="108"/>
      <c r="J187" s="84" t="s">
        <v>92</v>
      </c>
      <c r="K187" s="85">
        <v>2000</v>
      </c>
      <c r="L187" s="109"/>
      <c r="M187" s="109"/>
      <c r="N187" s="109">
        <f t="shared" si="4"/>
        <v>0</v>
      </c>
      <c r="O187" s="107"/>
      <c r="P187" s="107"/>
      <c r="Q187" s="107"/>
      <c r="R187" s="80"/>
      <c r="AJ187" s="10" t="s">
        <v>230</v>
      </c>
      <c r="AL187" s="10" t="s">
        <v>164</v>
      </c>
      <c r="AM187" s="10" t="s">
        <v>47</v>
      </c>
      <c r="AQ187" s="10" t="s">
        <v>87</v>
      </c>
      <c r="AW187" s="81" t="e">
        <f>IF(#REF!="základní",N187,0)</f>
        <v>#REF!</v>
      </c>
      <c r="AX187" s="81" t="e">
        <f>IF(#REF!="snížená",N187,0)</f>
        <v>#REF!</v>
      </c>
      <c r="AY187" s="81" t="e">
        <f>IF(#REF!="zákl. přenesená",N187,0)</f>
        <v>#REF!</v>
      </c>
      <c r="AZ187" s="81" t="e">
        <f>IF(#REF!="sníž. přenesená",N187,0)</f>
        <v>#REF!</v>
      </c>
      <c r="BA187" s="81" t="e">
        <f>IF(#REF!="nulová",N187,0)</f>
        <v>#REF!</v>
      </c>
      <c r="BB187" s="10" t="s">
        <v>39</v>
      </c>
      <c r="BC187" s="81">
        <f t="shared" si="5"/>
        <v>0</v>
      </c>
      <c r="BD187" s="10" t="s">
        <v>230</v>
      </c>
      <c r="BE187" s="10" t="s">
        <v>281</v>
      </c>
    </row>
    <row r="188" spans="2:57" s="1" customFormat="1" ht="31.5" customHeight="1" x14ac:dyDescent="0.3">
      <c r="B188" s="75"/>
      <c r="C188" s="76" t="s">
        <v>167</v>
      </c>
      <c r="D188" s="76" t="s">
        <v>89</v>
      </c>
      <c r="E188" s="77" t="s">
        <v>282</v>
      </c>
      <c r="F188" s="106" t="s">
        <v>283</v>
      </c>
      <c r="G188" s="106"/>
      <c r="H188" s="106"/>
      <c r="I188" s="106"/>
      <c r="J188" s="78" t="s">
        <v>152</v>
      </c>
      <c r="K188" s="79">
        <v>56</v>
      </c>
      <c r="L188" s="107"/>
      <c r="M188" s="107"/>
      <c r="N188" s="107">
        <f t="shared" si="4"/>
        <v>0</v>
      </c>
      <c r="O188" s="107"/>
      <c r="P188" s="107"/>
      <c r="Q188" s="107"/>
      <c r="R188" s="80"/>
      <c r="AJ188" s="10" t="s">
        <v>111</v>
      </c>
      <c r="AL188" s="10" t="s">
        <v>89</v>
      </c>
      <c r="AM188" s="10" t="s">
        <v>47</v>
      </c>
      <c r="AQ188" s="10" t="s">
        <v>87</v>
      </c>
      <c r="AW188" s="81" t="e">
        <f>IF(#REF!="základní",N188,0)</f>
        <v>#REF!</v>
      </c>
      <c r="AX188" s="81" t="e">
        <f>IF(#REF!="snížená",N188,0)</f>
        <v>#REF!</v>
      </c>
      <c r="AY188" s="81" t="e">
        <f>IF(#REF!="zákl. přenesená",N188,0)</f>
        <v>#REF!</v>
      </c>
      <c r="AZ188" s="81" t="e">
        <f>IF(#REF!="sníž. přenesená",N188,0)</f>
        <v>#REF!</v>
      </c>
      <c r="BA188" s="81" t="e">
        <f>IF(#REF!="nulová",N188,0)</f>
        <v>#REF!</v>
      </c>
      <c r="BB188" s="10" t="s">
        <v>39</v>
      </c>
      <c r="BC188" s="81">
        <f t="shared" si="5"/>
        <v>0</v>
      </c>
      <c r="BD188" s="10" t="s">
        <v>111</v>
      </c>
      <c r="BE188" s="10" t="s">
        <v>284</v>
      </c>
    </row>
    <row r="189" spans="2:57" s="1" customFormat="1" ht="31.5" customHeight="1" x14ac:dyDescent="0.3">
      <c r="B189" s="75"/>
      <c r="C189" s="76" t="s">
        <v>93</v>
      </c>
      <c r="D189" s="76" t="s">
        <v>89</v>
      </c>
      <c r="E189" s="77" t="s">
        <v>285</v>
      </c>
      <c r="F189" s="106" t="s">
        <v>286</v>
      </c>
      <c r="G189" s="106"/>
      <c r="H189" s="106"/>
      <c r="I189" s="106"/>
      <c r="J189" s="78" t="s">
        <v>152</v>
      </c>
      <c r="K189" s="79">
        <v>56</v>
      </c>
      <c r="L189" s="107"/>
      <c r="M189" s="107"/>
      <c r="N189" s="107">
        <f t="shared" si="4"/>
        <v>0</v>
      </c>
      <c r="O189" s="107"/>
      <c r="P189" s="107"/>
      <c r="Q189" s="107"/>
      <c r="R189" s="80"/>
      <c r="AJ189" s="10" t="s">
        <v>111</v>
      </c>
      <c r="AL189" s="10" t="s">
        <v>89</v>
      </c>
      <c r="AM189" s="10" t="s">
        <v>47</v>
      </c>
      <c r="AQ189" s="10" t="s">
        <v>87</v>
      </c>
      <c r="AW189" s="81" t="e">
        <f>IF(#REF!="základní",N189,0)</f>
        <v>#REF!</v>
      </c>
      <c r="AX189" s="81" t="e">
        <f>IF(#REF!="snížená",N189,0)</f>
        <v>#REF!</v>
      </c>
      <c r="AY189" s="81" t="e">
        <f>IF(#REF!="zákl. přenesená",N189,0)</f>
        <v>#REF!</v>
      </c>
      <c r="AZ189" s="81" t="e">
        <f>IF(#REF!="sníž. přenesená",N189,0)</f>
        <v>#REF!</v>
      </c>
      <c r="BA189" s="81" t="e">
        <f>IF(#REF!="nulová",N189,0)</f>
        <v>#REF!</v>
      </c>
      <c r="BB189" s="10" t="s">
        <v>39</v>
      </c>
      <c r="BC189" s="81">
        <f t="shared" si="5"/>
        <v>0</v>
      </c>
      <c r="BD189" s="10" t="s">
        <v>111</v>
      </c>
      <c r="BE189" s="10" t="s">
        <v>287</v>
      </c>
    </row>
    <row r="190" spans="2:57" s="1" customFormat="1" ht="31.5" customHeight="1" x14ac:dyDescent="0.3">
      <c r="B190" s="75"/>
      <c r="C190" s="76" t="s">
        <v>222</v>
      </c>
      <c r="D190" s="76" t="s">
        <v>89</v>
      </c>
      <c r="E190" s="77" t="s">
        <v>288</v>
      </c>
      <c r="F190" s="106" t="s">
        <v>289</v>
      </c>
      <c r="G190" s="106"/>
      <c r="H190" s="106"/>
      <c r="I190" s="106"/>
      <c r="J190" s="78" t="s">
        <v>92</v>
      </c>
      <c r="K190" s="79">
        <v>2000</v>
      </c>
      <c r="L190" s="107"/>
      <c r="M190" s="107"/>
      <c r="N190" s="107">
        <f t="shared" si="4"/>
        <v>0</v>
      </c>
      <c r="O190" s="107"/>
      <c r="P190" s="107"/>
      <c r="Q190" s="107"/>
      <c r="R190" s="80"/>
      <c r="AJ190" s="10" t="s">
        <v>111</v>
      </c>
      <c r="AL190" s="10" t="s">
        <v>89</v>
      </c>
      <c r="AM190" s="10" t="s">
        <v>47</v>
      </c>
      <c r="AQ190" s="10" t="s">
        <v>87</v>
      </c>
      <c r="AW190" s="81" t="e">
        <f>IF(#REF!="základní",N190,0)</f>
        <v>#REF!</v>
      </c>
      <c r="AX190" s="81" t="e">
        <f>IF(#REF!="snížená",N190,0)</f>
        <v>#REF!</v>
      </c>
      <c r="AY190" s="81" t="e">
        <f>IF(#REF!="zákl. přenesená",N190,0)</f>
        <v>#REF!</v>
      </c>
      <c r="AZ190" s="81" t="e">
        <f>IF(#REF!="sníž. přenesená",N190,0)</f>
        <v>#REF!</v>
      </c>
      <c r="BA190" s="81" t="e">
        <f>IF(#REF!="nulová",N190,0)</f>
        <v>#REF!</v>
      </c>
      <c r="BB190" s="10" t="s">
        <v>39</v>
      </c>
      <c r="BC190" s="81">
        <f t="shared" si="5"/>
        <v>0</v>
      </c>
      <c r="BD190" s="10" t="s">
        <v>111</v>
      </c>
      <c r="BE190" s="10" t="s">
        <v>290</v>
      </c>
    </row>
    <row r="191" spans="2:57" s="1" customFormat="1" ht="31.5" customHeight="1" x14ac:dyDescent="0.3">
      <c r="B191" s="75"/>
      <c r="C191" s="76" t="s">
        <v>291</v>
      </c>
      <c r="D191" s="76" t="s">
        <v>89</v>
      </c>
      <c r="E191" s="77" t="s">
        <v>292</v>
      </c>
      <c r="F191" s="106" t="s">
        <v>293</v>
      </c>
      <c r="G191" s="106"/>
      <c r="H191" s="106"/>
      <c r="I191" s="106"/>
      <c r="J191" s="78" t="s">
        <v>92</v>
      </c>
      <c r="K191" s="79">
        <v>1340</v>
      </c>
      <c r="L191" s="107"/>
      <c r="M191" s="107"/>
      <c r="N191" s="107">
        <f t="shared" si="4"/>
        <v>0</v>
      </c>
      <c r="O191" s="107"/>
      <c r="P191" s="107"/>
      <c r="Q191" s="107"/>
      <c r="R191" s="80"/>
      <c r="AJ191" s="10" t="s">
        <v>111</v>
      </c>
      <c r="AL191" s="10" t="s">
        <v>89</v>
      </c>
      <c r="AM191" s="10" t="s">
        <v>47</v>
      </c>
      <c r="AQ191" s="10" t="s">
        <v>87</v>
      </c>
      <c r="AW191" s="81" t="e">
        <f>IF(#REF!="základní",N191,0)</f>
        <v>#REF!</v>
      </c>
      <c r="AX191" s="81" t="e">
        <f>IF(#REF!="snížená",N191,0)</f>
        <v>#REF!</v>
      </c>
      <c r="AY191" s="81" t="e">
        <f>IF(#REF!="zákl. přenesená",N191,0)</f>
        <v>#REF!</v>
      </c>
      <c r="AZ191" s="81" t="e">
        <f>IF(#REF!="sníž. přenesená",N191,0)</f>
        <v>#REF!</v>
      </c>
      <c r="BA191" s="81" t="e">
        <f>IF(#REF!="nulová",N191,0)</f>
        <v>#REF!</v>
      </c>
      <c r="BB191" s="10" t="s">
        <v>39</v>
      </c>
      <c r="BC191" s="81">
        <f t="shared" si="5"/>
        <v>0</v>
      </c>
      <c r="BD191" s="10" t="s">
        <v>111</v>
      </c>
      <c r="BE191" s="10" t="s">
        <v>294</v>
      </c>
    </row>
    <row r="192" spans="2:57" s="5" customFormat="1" ht="29.85" customHeight="1" x14ac:dyDescent="0.3">
      <c r="B192" s="67"/>
      <c r="C192" s="68"/>
      <c r="D192" s="74" t="s">
        <v>69</v>
      </c>
      <c r="E192" s="74"/>
      <c r="F192" s="74"/>
      <c r="G192" s="74"/>
      <c r="H192" s="74"/>
      <c r="I192" s="74"/>
      <c r="J192" s="74"/>
      <c r="K192" s="74"/>
      <c r="L192" s="74"/>
      <c r="M192" s="74"/>
      <c r="N192" s="99">
        <f>BC192</f>
        <v>0</v>
      </c>
      <c r="O192" s="100"/>
      <c r="P192" s="100"/>
      <c r="Q192" s="100"/>
      <c r="R192" s="70"/>
      <c r="AJ192" s="71" t="s">
        <v>222</v>
      </c>
      <c r="AL192" s="72" t="s">
        <v>37</v>
      </c>
      <c r="AM192" s="72" t="s">
        <v>39</v>
      </c>
      <c r="AQ192" s="71" t="s">
        <v>87</v>
      </c>
      <c r="BC192" s="73">
        <f>SUM(BC193:BC200)</f>
        <v>0</v>
      </c>
    </row>
    <row r="193" spans="2:57" s="1" customFormat="1" ht="31.5" customHeight="1" x14ac:dyDescent="0.3">
      <c r="B193" s="75"/>
      <c r="C193" s="76" t="s">
        <v>295</v>
      </c>
      <c r="D193" s="76" t="s">
        <v>89</v>
      </c>
      <c r="E193" s="77" t="s">
        <v>296</v>
      </c>
      <c r="F193" s="106" t="s">
        <v>297</v>
      </c>
      <c r="G193" s="106"/>
      <c r="H193" s="106"/>
      <c r="I193" s="106"/>
      <c r="J193" s="78" t="s">
        <v>152</v>
      </c>
      <c r="K193" s="79">
        <v>20</v>
      </c>
      <c r="L193" s="107"/>
      <c r="M193" s="107"/>
      <c r="N193" s="107">
        <f t="shared" ref="N193:N200" si="6">ROUND(L193*K193,2)</f>
        <v>0</v>
      </c>
      <c r="O193" s="107"/>
      <c r="P193" s="107"/>
      <c r="Q193" s="107"/>
      <c r="R193" s="80"/>
      <c r="AJ193" s="10" t="s">
        <v>111</v>
      </c>
      <c r="AL193" s="10" t="s">
        <v>89</v>
      </c>
      <c r="AM193" s="10" t="s">
        <v>47</v>
      </c>
      <c r="AQ193" s="10" t="s">
        <v>87</v>
      </c>
      <c r="AW193" s="81" t="e">
        <f>IF(#REF!="základní",N193,0)</f>
        <v>#REF!</v>
      </c>
      <c r="AX193" s="81" t="e">
        <f>IF(#REF!="snížená",N193,0)</f>
        <v>#REF!</v>
      </c>
      <c r="AY193" s="81" t="e">
        <f>IF(#REF!="zákl. přenesená",N193,0)</f>
        <v>#REF!</v>
      </c>
      <c r="AZ193" s="81" t="e">
        <f>IF(#REF!="sníž. přenesená",N193,0)</f>
        <v>#REF!</v>
      </c>
      <c r="BA193" s="81" t="e">
        <f>IF(#REF!="nulová",N193,0)</f>
        <v>#REF!</v>
      </c>
      <c r="BB193" s="10" t="s">
        <v>39</v>
      </c>
      <c r="BC193" s="81">
        <f t="shared" ref="BC193:BC200" si="7">ROUND(L193*K193,2)</f>
        <v>0</v>
      </c>
      <c r="BD193" s="10" t="s">
        <v>111</v>
      </c>
      <c r="BE193" s="10" t="s">
        <v>298</v>
      </c>
    </row>
    <row r="194" spans="2:57" s="1" customFormat="1" ht="31.5" customHeight="1" x14ac:dyDescent="0.3">
      <c r="B194" s="75"/>
      <c r="C194" s="76" t="s">
        <v>153</v>
      </c>
      <c r="D194" s="76" t="s">
        <v>89</v>
      </c>
      <c r="E194" s="77" t="s">
        <v>299</v>
      </c>
      <c r="F194" s="106" t="s">
        <v>300</v>
      </c>
      <c r="G194" s="106"/>
      <c r="H194" s="106"/>
      <c r="I194" s="106"/>
      <c r="J194" s="78" t="s">
        <v>152</v>
      </c>
      <c r="K194" s="79">
        <v>20</v>
      </c>
      <c r="L194" s="107"/>
      <c r="M194" s="107"/>
      <c r="N194" s="107">
        <f t="shared" si="6"/>
        <v>0</v>
      </c>
      <c r="O194" s="107"/>
      <c r="P194" s="107"/>
      <c r="Q194" s="107"/>
      <c r="R194" s="80"/>
      <c r="AJ194" s="10" t="s">
        <v>111</v>
      </c>
      <c r="AL194" s="10" t="s">
        <v>89</v>
      </c>
      <c r="AM194" s="10" t="s">
        <v>47</v>
      </c>
      <c r="AQ194" s="10" t="s">
        <v>87</v>
      </c>
      <c r="AW194" s="81" t="e">
        <f>IF(#REF!="základní",N194,0)</f>
        <v>#REF!</v>
      </c>
      <c r="AX194" s="81" t="e">
        <f>IF(#REF!="snížená",N194,0)</f>
        <v>#REF!</v>
      </c>
      <c r="AY194" s="81" t="e">
        <f>IF(#REF!="zákl. přenesená",N194,0)</f>
        <v>#REF!</v>
      </c>
      <c r="AZ194" s="81" t="e">
        <f>IF(#REF!="sníž. přenesená",N194,0)</f>
        <v>#REF!</v>
      </c>
      <c r="BA194" s="81" t="e">
        <f>IF(#REF!="nulová",N194,0)</f>
        <v>#REF!</v>
      </c>
      <c r="BB194" s="10" t="s">
        <v>39</v>
      </c>
      <c r="BC194" s="81">
        <f t="shared" si="7"/>
        <v>0</v>
      </c>
      <c r="BD194" s="10" t="s">
        <v>111</v>
      </c>
      <c r="BE194" s="10" t="s">
        <v>301</v>
      </c>
    </row>
    <row r="195" spans="2:57" s="1" customFormat="1" ht="31.5" customHeight="1" x14ac:dyDescent="0.3">
      <c r="B195" s="75"/>
      <c r="C195" s="76" t="s">
        <v>302</v>
      </c>
      <c r="D195" s="76" t="s">
        <v>89</v>
      </c>
      <c r="E195" s="77" t="s">
        <v>303</v>
      </c>
      <c r="F195" s="106" t="s">
        <v>304</v>
      </c>
      <c r="G195" s="106"/>
      <c r="H195" s="106"/>
      <c r="I195" s="106"/>
      <c r="J195" s="78" t="s">
        <v>152</v>
      </c>
      <c r="K195" s="79">
        <v>10</v>
      </c>
      <c r="L195" s="107"/>
      <c r="M195" s="107"/>
      <c r="N195" s="107">
        <f t="shared" si="6"/>
        <v>0</v>
      </c>
      <c r="O195" s="107"/>
      <c r="P195" s="107"/>
      <c r="Q195" s="107"/>
      <c r="R195" s="80"/>
      <c r="AJ195" s="10" t="s">
        <v>111</v>
      </c>
      <c r="AL195" s="10" t="s">
        <v>89</v>
      </c>
      <c r="AM195" s="10" t="s">
        <v>47</v>
      </c>
      <c r="AQ195" s="10" t="s">
        <v>87</v>
      </c>
      <c r="AW195" s="81" t="e">
        <f>IF(#REF!="základní",N195,0)</f>
        <v>#REF!</v>
      </c>
      <c r="AX195" s="81" t="e">
        <f>IF(#REF!="snížená",N195,0)</f>
        <v>#REF!</v>
      </c>
      <c r="AY195" s="81" t="e">
        <f>IF(#REF!="zákl. přenesená",N195,0)</f>
        <v>#REF!</v>
      </c>
      <c r="AZ195" s="81" t="e">
        <f>IF(#REF!="sníž. přenesená",N195,0)</f>
        <v>#REF!</v>
      </c>
      <c r="BA195" s="81" t="e">
        <f>IF(#REF!="nulová",N195,0)</f>
        <v>#REF!</v>
      </c>
      <c r="BB195" s="10" t="s">
        <v>39</v>
      </c>
      <c r="BC195" s="81">
        <f t="shared" si="7"/>
        <v>0</v>
      </c>
      <c r="BD195" s="10" t="s">
        <v>111</v>
      </c>
      <c r="BE195" s="10" t="s">
        <v>305</v>
      </c>
    </row>
    <row r="196" spans="2:57" s="1" customFormat="1" ht="31.5" customHeight="1" x14ac:dyDescent="0.3">
      <c r="B196" s="75"/>
      <c r="C196" s="76" t="s">
        <v>5</v>
      </c>
      <c r="D196" s="76" t="s">
        <v>89</v>
      </c>
      <c r="E196" s="77" t="s">
        <v>306</v>
      </c>
      <c r="F196" s="106" t="s">
        <v>307</v>
      </c>
      <c r="G196" s="106"/>
      <c r="H196" s="106"/>
      <c r="I196" s="106"/>
      <c r="J196" s="78" t="s">
        <v>152</v>
      </c>
      <c r="K196" s="79">
        <v>10</v>
      </c>
      <c r="L196" s="107"/>
      <c r="M196" s="107"/>
      <c r="N196" s="107">
        <f t="shared" si="6"/>
        <v>0</v>
      </c>
      <c r="O196" s="107"/>
      <c r="P196" s="107"/>
      <c r="Q196" s="107"/>
      <c r="R196" s="80"/>
      <c r="AJ196" s="10" t="s">
        <v>111</v>
      </c>
      <c r="AL196" s="10" t="s">
        <v>89</v>
      </c>
      <c r="AM196" s="10" t="s">
        <v>47</v>
      </c>
      <c r="AQ196" s="10" t="s">
        <v>87</v>
      </c>
      <c r="AW196" s="81" t="e">
        <f>IF(#REF!="základní",N196,0)</f>
        <v>#REF!</v>
      </c>
      <c r="AX196" s="81" t="e">
        <f>IF(#REF!="snížená",N196,0)</f>
        <v>#REF!</v>
      </c>
      <c r="AY196" s="81" t="e">
        <f>IF(#REF!="zákl. přenesená",N196,0)</f>
        <v>#REF!</v>
      </c>
      <c r="AZ196" s="81" t="e">
        <f>IF(#REF!="sníž. přenesená",N196,0)</f>
        <v>#REF!</v>
      </c>
      <c r="BA196" s="81" t="e">
        <f>IF(#REF!="nulová",N196,0)</f>
        <v>#REF!</v>
      </c>
      <c r="BB196" s="10" t="s">
        <v>39</v>
      </c>
      <c r="BC196" s="81">
        <f t="shared" si="7"/>
        <v>0</v>
      </c>
      <c r="BD196" s="10" t="s">
        <v>111</v>
      </c>
      <c r="BE196" s="10" t="s">
        <v>308</v>
      </c>
    </row>
    <row r="197" spans="2:57" s="1" customFormat="1" ht="31.5" customHeight="1" x14ac:dyDescent="0.3">
      <c r="B197" s="75"/>
      <c r="C197" s="76" t="s">
        <v>4</v>
      </c>
      <c r="D197" s="76" t="s">
        <v>89</v>
      </c>
      <c r="E197" s="77" t="s">
        <v>309</v>
      </c>
      <c r="F197" s="106" t="s">
        <v>310</v>
      </c>
      <c r="G197" s="106"/>
      <c r="H197" s="106"/>
      <c r="I197" s="106"/>
      <c r="J197" s="78" t="s">
        <v>152</v>
      </c>
      <c r="K197" s="79">
        <v>30</v>
      </c>
      <c r="L197" s="107"/>
      <c r="M197" s="107"/>
      <c r="N197" s="107">
        <f t="shared" si="6"/>
        <v>0</v>
      </c>
      <c r="O197" s="107"/>
      <c r="P197" s="107"/>
      <c r="Q197" s="107"/>
      <c r="R197" s="80"/>
      <c r="AJ197" s="10" t="s">
        <v>111</v>
      </c>
      <c r="AL197" s="10" t="s">
        <v>89</v>
      </c>
      <c r="AM197" s="10" t="s">
        <v>47</v>
      </c>
      <c r="AQ197" s="10" t="s">
        <v>87</v>
      </c>
      <c r="AW197" s="81" t="e">
        <f>IF(#REF!="základní",N197,0)</f>
        <v>#REF!</v>
      </c>
      <c r="AX197" s="81" t="e">
        <f>IF(#REF!="snížená",N197,0)</f>
        <v>#REF!</v>
      </c>
      <c r="AY197" s="81" t="e">
        <f>IF(#REF!="zákl. přenesená",N197,0)</f>
        <v>#REF!</v>
      </c>
      <c r="AZ197" s="81" t="e">
        <f>IF(#REF!="sníž. přenesená",N197,0)</f>
        <v>#REF!</v>
      </c>
      <c r="BA197" s="81" t="e">
        <f>IF(#REF!="nulová",N197,0)</f>
        <v>#REF!</v>
      </c>
      <c r="BB197" s="10" t="s">
        <v>39</v>
      </c>
      <c r="BC197" s="81">
        <f t="shared" si="7"/>
        <v>0</v>
      </c>
      <c r="BD197" s="10" t="s">
        <v>111</v>
      </c>
      <c r="BE197" s="10" t="s">
        <v>311</v>
      </c>
    </row>
    <row r="198" spans="2:57" s="1" customFormat="1" ht="31.5" customHeight="1" x14ac:dyDescent="0.3">
      <c r="B198" s="75"/>
      <c r="C198" s="76" t="s">
        <v>312</v>
      </c>
      <c r="D198" s="76" t="s">
        <v>89</v>
      </c>
      <c r="E198" s="77" t="s">
        <v>313</v>
      </c>
      <c r="F198" s="106" t="s">
        <v>314</v>
      </c>
      <c r="G198" s="106"/>
      <c r="H198" s="106"/>
      <c r="I198" s="106"/>
      <c r="J198" s="78" t="s">
        <v>152</v>
      </c>
      <c r="K198" s="79">
        <v>30</v>
      </c>
      <c r="L198" s="107"/>
      <c r="M198" s="107"/>
      <c r="N198" s="107">
        <f t="shared" si="6"/>
        <v>0</v>
      </c>
      <c r="O198" s="107"/>
      <c r="P198" s="107"/>
      <c r="Q198" s="107"/>
      <c r="R198" s="80"/>
      <c r="AJ198" s="10" t="s">
        <v>111</v>
      </c>
      <c r="AL198" s="10" t="s">
        <v>89</v>
      </c>
      <c r="AM198" s="10" t="s">
        <v>47</v>
      </c>
      <c r="AQ198" s="10" t="s">
        <v>87</v>
      </c>
      <c r="AW198" s="81" t="e">
        <f>IF(#REF!="základní",N198,0)</f>
        <v>#REF!</v>
      </c>
      <c r="AX198" s="81" t="e">
        <f>IF(#REF!="snížená",N198,0)</f>
        <v>#REF!</v>
      </c>
      <c r="AY198" s="81" t="e">
        <f>IF(#REF!="zákl. přenesená",N198,0)</f>
        <v>#REF!</v>
      </c>
      <c r="AZ198" s="81" t="e">
        <f>IF(#REF!="sníž. přenesená",N198,0)</f>
        <v>#REF!</v>
      </c>
      <c r="BA198" s="81" t="e">
        <f>IF(#REF!="nulová",N198,0)</f>
        <v>#REF!</v>
      </c>
      <c r="BB198" s="10" t="s">
        <v>39</v>
      </c>
      <c r="BC198" s="81">
        <f t="shared" si="7"/>
        <v>0</v>
      </c>
      <c r="BD198" s="10" t="s">
        <v>111</v>
      </c>
      <c r="BE198" s="10" t="s">
        <v>315</v>
      </c>
    </row>
    <row r="199" spans="2:57" s="1" customFormat="1" ht="22.5" customHeight="1" x14ac:dyDescent="0.3">
      <c r="B199" s="75"/>
      <c r="C199" s="76" t="s">
        <v>316</v>
      </c>
      <c r="D199" s="76" t="s">
        <v>89</v>
      </c>
      <c r="E199" s="77" t="s">
        <v>317</v>
      </c>
      <c r="F199" s="106" t="s">
        <v>318</v>
      </c>
      <c r="G199" s="106"/>
      <c r="H199" s="106"/>
      <c r="I199" s="106"/>
      <c r="J199" s="78" t="s">
        <v>152</v>
      </c>
      <c r="K199" s="79">
        <v>20</v>
      </c>
      <c r="L199" s="107"/>
      <c r="M199" s="107"/>
      <c r="N199" s="107">
        <f t="shared" si="6"/>
        <v>0</v>
      </c>
      <c r="O199" s="107"/>
      <c r="P199" s="107"/>
      <c r="Q199" s="107"/>
      <c r="R199" s="80"/>
      <c r="AJ199" s="10" t="s">
        <v>111</v>
      </c>
      <c r="AL199" s="10" t="s">
        <v>89</v>
      </c>
      <c r="AM199" s="10" t="s">
        <v>47</v>
      </c>
      <c r="AQ199" s="10" t="s">
        <v>87</v>
      </c>
      <c r="AW199" s="81" t="e">
        <f>IF(#REF!="základní",N199,0)</f>
        <v>#REF!</v>
      </c>
      <c r="AX199" s="81" t="e">
        <f>IF(#REF!="snížená",N199,0)</f>
        <v>#REF!</v>
      </c>
      <c r="AY199" s="81" t="e">
        <f>IF(#REF!="zákl. přenesená",N199,0)</f>
        <v>#REF!</v>
      </c>
      <c r="AZ199" s="81" t="e">
        <f>IF(#REF!="sníž. přenesená",N199,0)</f>
        <v>#REF!</v>
      </c>
      <c r="BA199" s="81" t="e">
        <f>IF(#REF!="nulová",N199,0)</f>
        <v>#REF!</v>
      </c>
      <c r="BB199" s="10" t="s">
        <v>39</v>
      </c>
      <c r="BC199" s="81">
        <f t="shared" si="7"/>
        <v>0</v>
      </c>
      <c r="BD199" s="10" t="s">
        <v>111</v>
      </c>
      <c r="BE199" s="10" t="s">
        <v>319</v>
      </c>
    </row>
    <row r="200" spans="2:57" s="1" customFormat="1" ht="22.5" customHeight="1" x14ac:dyDescent="0.3">
      <c r="B200" s="75"/>
      <c r="C200" s="76" t="s">
        <v>320</v>
      </c>
      <c r="D200" s="76" t="s">
        <v>89</v>
      </c>
      <c r="E200" s="77" t="s">
        <v>321</v>
      </c>
      <c r="F200" s="106" t="s">
        <v>322</v>
      </c>
      <c r="G200" s="106"/>
      <c r="H200" s="106"/>
      <c r="I200" s="106"/>
      <c r="J200" s="78" t="s">
        <v>152</v>
      </c>
      <c r="K200" s="79">
        <v>20</v>
      </c>
      <c r="L200" s="107"/>
      <c r="M200" s="107"/>
      <c r="N200" s="107">
        <f t="shared" si="6"/>
        <v>0</v>
      </c>
      <c r="O200" s="107"/>
      <c r="P200" s="107"/>
      <c r="Q200" s="107"/>
      <c r="R200" s="80"/>
      <c r="AJ200" s="10" t="s">
        <v>111</v>
      </c>
      <c r="AL200" s="10" t="s">
        <v>89</v>
      </c>
      <c r="AM200" s="10" t="s">
        <v>47</v>
      </c>
      <c r="AQ200" s="10" t="s">
        <v>87</v>
      </c>
      <c r="AW200" s="81" t="e">
        <f>IF(#REF!="základní",N200,0)</f>
        <v>#REF!</v>
      </c>
      <c r="AX200" s="81" t="e">
        <f>IF(#REF!="snížená",N200,0)</f>
        <v>#REF!</v>
      </c>
      <c r="AY200" s="81" t="e">
        <f>IF(#REF!="zákl. přenesená",N200,0)</f>
        <v>#REF!</v>
      </c>
      <c r="AZ200" s="81" t="e">
        <f>IF(#REF!="sníž. přenesená",N200,0)</f>
        <v>#REF!</v>
      </c>
      <c r="BA200" s="81" t="e">
        <f>IF(#REF!="nulová",N200,0)</f>
        <v>#REF!</v>
      </c>
      <c r="BB200" s="10" t="s">
        <v>39</v>
      </c>
      <c r="BC200" s="81">
        <f t="shared" si="7"/>
        <v>0</v>
      </c>
      <c r="BD200" s="10" t="s">
        <v>111</v>
      </c>
      <c r="BE200" s="10" t="s">
        <v>323</v>
      </c>
    </row>
    <row r="201" spans="2:57" s="5" customFormat="1" ht="29.85" customHeight="1" x14ac:dyDescent="0.3">
      <c r="B201" s="67"/>
      <c r="C201" s="68"/>
      <c r="D201" s="74" t="s">
        <v>70</v>
      </c>
      <c r="E201" s="74"/>
      <c r="F201" s="74"/>
      <c r="G201" s="74"/>
      <c r="H201" s="74"/>
      <c r="I201" s="74"/>
      <c r="J201" s="74"/>
      <c r="K201" s="74"/>
      <c r="L201" s="74"/>
      <c r="M201" s="74"/>
      <c r="N201" s="99">
        <f>BC201</f>
        <v>0</v>
      </c>
      <c r="O201" s="100"/>
      <c r="P201" s="100"/>
      <c r="Q201" s="100"/>
      <c r="R201" s="70"/>
      <c r="AJ201" s="71" t="s">
        <v>222</v>
      </c>
      <c r="AL201" s="72" t="s">
        <v>37</v>
      </c>
      <c r="AM201" s="72" t="s">
        <v>39</v>
      </c>
      <c r="AQ201" s="71" t="s">
        <v>87</v>
      </c>
      <c r="BC201" s="73">
        <f>SUM(BC202:BC203)</f>
        <v>0</v>
      </c>
    </row>
    <row r="202" spans="2:57" s="1" customFormat="1" ht="44.25" customHeight="1" x14ac:dyDescent="0.3">
      <c r="B202" s="75"/>
      <c r="C202" s="76" t="s">
        <v>324</v>
      </c>
      <c r="D202" s="76" t="s">
        <v>89</v>
      </c>
      <c r="E202" s="77" t="s">
        <v>325</v>
      </c>
      <c r="F202" s="106" t="s">
        <v>326</v>
      </c>
      <c r="G202" s="106"/>
      <c r="H202" s="106"/>
      <c r="I202" s="106"/>
      <c r="J202" s="78" t="s">
        <v>152</v>
      </c>
      <c r="K202" s="79">
        <v>28</v>
      </c>
      <c r="L202" s="107"/>
      <c r="M202" s="107"/>
      <c r="N202" s="107">
        <f>ROUND(L202*K202,2)</f>
        <v>0</v>
      </c>
      <c r="O202" s="107"/>
      <c r="P202" s="107"/>
      <c r="Q202" s="107"/>
      <c r="R202" s="80"/>
      <c r="AJ202" s="10" t="s">
        <v>111</v>
      </c>
      <c r="AL202" s="10" t="s">
        <v>89</v>
      </c>
      <c r="AM202" s="10" t="s">
        <v>47</v>
      </c>
      <c r="AQ202" s="10" t="s">
        <v>87</v>
      </c>
      <c r="AW202" s="81" t="e">
        <f>IF(#REF!="základní",N202,0)</f>
        <v>#REF!</v>
      </c>
      <c r="AX202" s="81" t="e">
        <f>IF(#REF!="snížená",N202,0)</f>
        <v>#REF!</v>
      </c>
      <c r="AY202" s="81" t="e">
        <f>IF(#REF!="zákl. přenesená",N202,0)</f>
        <v>#REF!</v>
      </c>
      <c r="AZ202" s="81" t="e">
        <f>IF(#REF!="sníž. přenesená",N202,0)</f>
        <v>#REF!</v>
      </c>
      <c r="BA202" s="81" t="e">
        <f>IF(#REF!="nulová",N202,0)</f>
        <v>#REF!</v>
      </c>
      <c r="BB202" s="10" t="s">
        <v>39</v>
      </c>
      <c r="BC202" s="81">
        <f>ROUND(L202*K202,2)</f>
        <v>0</v>
      </c>
      <c r="BD202" s="10" t="s">
        <v>111</v>
      </c>
      <c r="BE202" s="10" t="s">
        <v>327</v>
      </c>
    </row>
    <row r="203" spans="2:57" s="1" customFormat="1" ht="31.5" customHeight="1" x14ac:dyDescent="0.3">
      <c r="B203" s="75"/>
      <c r="C203" s="76" t="s">
        <v>328</v>
      </c>
      <c r="D203" s="76" t="s">
        <v>89</v>
      </c>
      <c r="E203" s="77" t="s">
        <v>329</v>
      </c>
      <c r="F203" s="106" t="s">
        <v>330</v>
      </c>
      <c r="G203" s="106"/>
      <c r="H203" s="106"/>
      <c r="I203" s="106"/>
      <c r="J203" s="78" t="s">
        <v>152</v>
      </c>
      <c r="K203" s="79">
        <v>28</v>
      </c>
      <c r="L203" s="107"/>
      <c r="M203" s="107"/>
      <c r="N203" s="107">
        <f>ROUND(L203*K203,2)</f>
        <v>0</v>
      </c>
      <c r="O203" s="107"/>
      <c r="P203" s="107"/>
      <c r="Q203" s="107"/>
      <c r="R203" s="80"/>
      <c r="AJ203" s="10" t="s">
        <v>111</v>
      </c>
      <c r="AL203" s="10" t="s">
        <v>89</v>
      </c>
      <c r="AM203" s="10" t="s">
        <v>47</v>
      </c>
      <c r="AQ203" s="10" t="s">
        <v>87</v>
      </c>
      <c r="AW203" s="81" t="e">
        <f>IF(#REF!="základní",N203,0)</f>
        <v>#REF!</v>
      </c>
      <c r="AX203" s="81" t="e">
        <f>IF(#REF!="snížená",N203,0)</f>
        <v>#REF!</v>
      </c>
      <c r="AY203" s="81" t="e">
        <f>IF(#REF!="zákl. přenesená",N203,0)</f>
        <v>#REF!</v>
      </c>
      <c r="AZ203" s="81" t="e">
        <f>IF(#REF!="sníž. přenesená",N203,0)</f>
        <v>#REF!</v>
      </c>
      <c r="BA203" s="81" t="e">
        <f>IF(#REF!="nulová",N203,0)</f>
        <v>#REF!</v>
      </c>
      <c r="BB203" s="10" t="s">
        <v>39</v>
      </c>
      <c r="BC203" s="81">
        <f>ROUND(L203*K203,2)</f>
        <v>0</v>
      </c>
      <c r="BD203" s="10" t="s">
        <v>111</v>
      </c>
      <c r="BE203" s="10" t="s">
        <v>331</v>
      </c>
    </row>
    <row r="204" spans="2:57" s="5" customFormat="1" ht="37.35" customHeight="1" x14ac:dyDescent="0.35">
      <c r="B204" s="67"/>
      <c r="C204" s="68"/>
      <c r="D204" s="69" t="s">
        <v>71</v>
      </c>
      <c r="E204" s="69"/>
      <c r="F204" s="69"/>
      <c r="G204" s="69"/>
      <c r="H204" s="69"/>
      <c r="I204" s="69"/>
      <c r="J204" s="69"/>
      <c r="K204" s="69"/>
      <c r="L204" s="69"/>
      <c r="M204" s="69"/>
      <c r="N204" s="102">
        <f>BC204</f>
        <v>0</v>
      </c>
      <c r="O204" s="103"/>
      <c r="P204" s="103"/>
      <c r="Q204" s="103"/>
      <c r="R204" s="70"/>
      <c r="AJ204" s="71" t="s">
        <v>202</v>
      </c>
      <c r="AL204" s="72" t="s">
        <v>37</v>
      </c>
      <c r="AM204" s="72" t="s">
        <v>38</v>
      </c>
      <c r="AQ204" s="71" t="s">
        <v>87</v>
      </c>
      <c r="BC204" s="73">
        <f>BC205+BC208+BC212+BC216+BC223+BC226+BC229</f>
        <v>0</v>
      </c>
    </row>
    <row r="205" spans="2:57" s="5" customFormat="1" ht="19.899999999999999" customHeight="1" x14ac:dyDescent="0.3">
      <c r="B205" s="67"/>
      <c r="C205" s="68"/>
      <c r="D205" s="74" t="s">
        <v>72</v>
      </c>
      <c r="E205" s="74"/>
      <c r="F205" s="74"/>
      <c r="G205" s="74"/>
      <c r="H205" s="74"/>
      <c r="I205" s="74"/>
      <c r="J205" s="74"/>
      <c r="K205" s="74"/>
      <c r="L205" s="74"/>
      <c r="M205" s="74"/>
      <c r="N205" s="104">
        <f>BC205</f>
        <v>0</v>
      </c>
      <c r="O205" s="105"/>
      <c r="P205" s="105"/>
      <c r="Q205" s="105"/>
      <c r="R205" s="70"/>
      <c r="AJ205" s="71" t="s">
        <v>202</v>
      </c>
      <c r="AL205" s="72" t="s">
        <v>37</v>
      </c>
      <c r="AM205" s="72" t="s">
        <v>39</v>
      </c>
      <c r="AQ205" s="71" t="s">
        <v>87</v>
      </c>
      <c r="BC205" s="73">
        <f>SUM(BC206:BC207)</f>
        <v>0</v>
      </c>
    </row>
    <row r="206" spans="2:57" s="1" customFormat="1" ht="22.5" customHeight="1" x14ac:dyDescent="0.3">
      <c r="B206" s="75"/>
      <c r="C206" s="76" t="s">
        <v>332</v>
      </c>
      <c r="D206" s="76" t="s">
        <v>89</v>
      </c>
      <c r="E206" s="77" t="s">
        <v>333</v>
      </c>
      <c r="F206" s="106" t="s">
        <v>334</v>
      </c>
      <c r="G206" s="106"/>
      <c r="H206" s="106"/>
      <c r="I206" s="106"/>
      <c r="J206" s="78" t="s">
        <v>335</v>
      </c>
      <c r="K206" s="79">
        <v>1</v>
      </c>
      <c r="L206" s="107"/>
      <c r="M206" s="107"/>
      <c r="N206" s="107">
        <f>ROUND(L206*K206,2)</f>
        <v>0</v>
      </c>
      <c r="O206" s="107"/>
      <c r="P206" s="107"/>
      <c r="Q206" s="107"/>
      <c r="R206" s="80"/>
      <c r="AJ206" s="10" t="s">
        <v>336</v>
      </c>
      <c r="AL206" s="10" t="s">
        <v>89</v>
      </c>
      <c r="AM206" s="10" t="s">
        <v>47</v>
      </c>
      <c r="AQ206" s="10" t="s">
        <v>87</v>
      </c>
      <c r="AW206" s="81" t="e">
        <f>IF(#REF!="základní",N206,0)</f>
        <v>#REF!</v>
      </c>
      <c r="AX206" s="81" t="e">
        <f>IF(#REF!="snížená",N206,0)</f>
        <v>#REF!</v>
      </c>
      <c r="AY206" s="81" t="e">
        <f>IF(#REF!="zákl. přenesená",N206,0)</f>
        <v>#REF!</v>
      </c>
      <c r="AZ206" s="81" t="e">
        <f>IF(#REF!="sníž. přenesená",N206,0)</f>
        <v>#REF!</v>
      </c>
      <c r="BA206" s="81" t="e">
        <f>IF(#REF!="nulová",N206,0)</f>
        <v>#REF!</v>
      </c>
      <c r="BB206" s="10" t="s">
        <v>39</v>
      </c>
      <c r="BC206" s="81">
        <f>ROUND(L206*K206,2)</f>
        <v>0</v>
      </c>
      <c r="BD206" s="10" t="s">
        <v>336</v>
      </c>
      <c r="BE206" s="10" t="s">
        <v>337</v>
      </c>
    </row>
    <row r="207" spans="2:57" s="1" customFormat="1" ht="22.5" customHeight="1" x14ac:dyDescent="0.3">
      <c r="B207" s="75"/>
      <c r="C207" s="76" t="s">
        <v>338</v>
      </c>
      <c r="D207" s="76" t="s">
        <v>89</v>
      </c>
      <c r="E207" s="77" t="s">
        <v>339</v>
      </c>
      <c r="F207" s="106" t="s">
        <v>340</v>
      </c>
      <c r="G207" s="106"/>
      <c r="H207" s="106"/>
      <c r="I207" s="106"/>
      <c r="J207" s="78" t="s">
        <v>335</v>
      </c>
      <c r="K207" s="79">
        <v>1</v>
      </c>
      <c r="L207" s="107"/>
      <c r="M207" s="107"/>
      <c r="N207" s="107">
        <f>ROUND(L207*K207,2)</f>
        <v>0</v>
      </c>
      <c r="O207" s="107"/>
      <c r="P207" s="107"/>
      <c r="Q207" s="107"/>
      <c r="R207" s="80"/>
      <c r="AJ207" s="10" t="s">
        <v>336</v>
      </c>
      <c r="AL207" s="10" t="s">
        <v>89</v>
      </c>
      <c r="AM207" s="10" t="s">
        <v>47</v>
      </c>
      <c r="AQ207" s="10" t="s">
        <v>87</v>
      </c>
      <c r="AW207" s="81" t="e">
        <f>IF(#REF!="základní",N207,0)</f>
        <v>#REF!</v>
      </c>
      <c r="AX207" s="81" t="e">
        <f>IF(#REF!="snížená",N207,0)</f>
        <v>#REF!</v>
      </c>
      <c r="AY207" s="81" t="e">
        <f>IF(#REF!="zákl. přenesená",N207,0)</f>
        <v>#REF!</v>
      </c>
      <c r="AZ207" s="81" t="e">
        <f>IF(#REF!="sníž. přenesená",N207,0)</f>
        <v>#REF!</v>
      </c>
      <c r="BA207" s="81" t="e">
        <f>IF(#REF!="nulová",N207,0)</f>
        <v>#REF!</v>
      </c>
      <c r="BB207" s="10" t="s">
        <v>39</v>
      </c>
      <c r="BC207" s="81">
        <f>ROUND(L207*K207,2)</f>
        <v>0</v>
      </c>
      <c r="BD207" s="10" t="s">
        <v>336</v>
      </c>
      <c r="BE207" s="10" t="s">
        <v>341</v>
      </c>
    </row>
    <row r="208" spans="2:57" s="5" customFormat="1" ht="29.85" customHeight="1" x14ac:dyDescent="0.3">
      <c r="B208" s="67"/>
      <c r="C208" s="68"/>
      <c r="D208" s="74" t="s">
        <v>73</v>
      </c>
      <c r="E208" s="74"/>
      <c r="F208" s="74"/>
      <c r="G208" s="74"/>
      <c r="H208" s="74"/>
      <c r="I208" s="74"/>
      <c r="J208" s="74"/>
      <c r="K208" s="74"/>
      <c r="L208" s="74"/>
      <c r="M208" s="74"/>
      <c r="N208" s="99">
        <f>BC208</f>
        <v>0</v>
      </c>
      <c r="O208" s="100"/>
      <c r="P208" s="100"/>
      <c r="Q208" s="100"/>
      <c r="R208" s="70"/>
      <c r="AJ208" s="71" t="s">
        <v>202</v>
      </c>
      <c r="AL208" s="72" t="s">
        <v>37</v>
      </c>
      <c r="AM208" s="72" t="s">
        <v>39</v>
      </c>
      <c r="AQ208" s="71" t="s">
        <v>87</v>
      </c>
      <c r="BC208" s="73">
        <f>SUM(BC209:BC211)</f>
        <v>0</v>
      </c>
    </row>
    <row r="209" spans="2:57" s="1" customFormat="1" ht="22.5" customHeight="1" x14ac:dyDescent="0.3">
      <c r="B209" s="75"/>
      <c r="C209" s="76" t="s">
        <v>342</v>
      </c>
      <c r="D209" s="76" t="s">
        <v>89</v>
      </c>
      <c r="E209" s="77" t="s">
        <v>343</v>
      </c>
      <c r="F209" s="106" t="s">
        <v>344</v>
      </c>
      <c r="G209" s="106"/>
      <c r="H209" s="106"/>
      <c r="I209" s="106"/>
      <c r="J209" s="78" t="s">
        <v>345</v>
      </c>
      <c r="K209" s="79">
        <v>80</v>
      </c>
      <c r="L209" s="107"/>
      <c r="M209" s="107"/>
      <c r="N209" s="107">
        <f>ROUND(L209*K209,2)</f>
        <v>0</v>
      </c>
      <c r="O209" s="107"/>
      <c r="P209" s="107"/>
      <c r="Q209" s="107"/>
      <c r="R209" s="80"/>
      <c r="AJ209" s="10" t="s">
        <v>336</v>
      </c>
      <c r="AL209" s="10" t="s">
        <v>89</v>
      </c>
      <c r="AM209" s="10" t="s">
        <v>47</v>
      </c>
      <c r="AQ209" s="10" t="s">
        <v>87</v>
      </c>
      <c r="AW209" s="81" t="e">
        <f>IF(#REF!="základní",N209,0)</f>
        <v>#REF!</v>
      </c>
      <c r="AX209" s="81" t="e">
        <f>IF(#REF!="snížená",N209,0)</f>
        <v>#REF!</v>
      </c>
      <c r="AY209" s="81" t="e">
        <f>IF(#REF!="zákl. přenesená",N209,0)</f>
        <v>#REF!</v>
      </c>
      <c r="AZ209" s="81" t="e">
        <f>IF(#REF!="sníž. přenesená",N209,0)</f>
        <v>#REF!</v>
      </c>
      <c r="BA209" s="81" t="e">
        <f>IF(#REF!="nulová",N209,0)</f>
        <v>#REF!</v>
      </c>
      <c r="BB209" s="10" t="s">
        <v>39</v>
      </c>
      <c r="BC209" s="81">
        <f>ROUND(L209*K209,2)</f>
        <v>0</v>
      </c>
      <c r="BD209" s="10" t="s">
        <v>336</v>
      </c>
      <c r="BE209" s="10" t="s">
        <v>346</v>
      </c>
    </row>
    <row r="210" spans="2:57" s="1" customFormat="1" ht="22.5" customHeight="1" x14ac:dyDescent="0.3">
      <c r="B210" s="75"/>
      <c r="C210" s="76" t="s">
        <v>347</v>
      </c>
      <c r="D210" s="76" t="s">
        <v>89</v>
      </c>
      <c r="E210" s="77" t="s">
        <v>348</v>
      </c>
      <c r="F210" s="106" t="s">
        <v>349</v>
      </c>
      <c r="G210" s="106"/>
      <c r="H210" s="106"/>
      <c r="I210" s="106"/>
      <c r="J210" s="78" t="s">
        <v>345</v>
      </c>
      <c r="K210" s="79">
        <v>80</v>
      </c>
      <c r="L210" s="107"/>
      <c r="M210" s="107"/>
      <c r="N210" s="107">
        <f>ROUND(L210*K210,2)</f>
        <v>0</v>
      </c>
      <c r="O210" s="107"/>
      <c r="P210" s="107"/>
      <c r="Q210" s="107"/>
      <c r="R210" s="80"/>
      <c r="AJ210" s="10" t="s">
        <v>336</v>
      </c>
      <c r="AL210" s="10" t="s">
        <v>89</v>
      </c>
      <c r="AM210" s="10" t="s">
        <v>47</v>
      </c>
      <c r="AQ210" s="10" t="s">
        <v>87</v>
      </c>
      <c r="AW210" s="81" t="e">
        <f>IF(#REF!="základní",N210,0)</f>
        <v>#REF!</v>
      </c>
      <c r="AX210" s="81" t="e">
        <f>IF(#REF!="snížená",N210,0)</f>
        <v>#REF!</v>
      </c>
      <c r="AY210" s="81" t="e">
        <f>IF(#REF!="zákl. přenesená",N210,0)</f>
        <v>#REF!</v>
      </c>
      <c r="AZ210" s="81" t="e">
        <f>IF(#REF!="sníž. přenesená",N210,0)</f>
        <v>#REF!</v>
      </c>
      <c r="BA210" s="81" t="e">
        <f>IF(#REF!="nulová",N210,0)</f>
        <v>#REF!</v>
      </c>
      <c r="BB210" s="10" t="s">
        <v>39</v>
      </c>
      <c r="BC210" s="81">
        <f>ROUND(L210*K210,2)</f>
        <v>0</v>
      </c>
      <c r="BD210" s="10" t="s">
        <v>336</v>
      </c>
      <c r="BE210" s="10" t="s">
        <v>350</v>
      </c>
    </row>
    <row r="211" spans="2:57" s="1" customFormat="1" ht="22.5" customHeight="1" x14ac:dyDescent="0.3">
      <c r="B211" s="75"/>
      <c r="C211" s="76" t="s">
        <v>351</v>
      </c>
      <c r="D211" s="76" t="s">
        <v>89</v>
      </c>
      <c r="E211" s="77" t="s">
        <v>352</v>
      </c>
      <c r="F211" s="106" t="s">
        <v>353</v>
      </c>
      <c r="G211" s="106"/>
      <c r="H211" s="106"/>
      <c r="I211" s="106"/>
      <c r="J211" s="78" t="s">
        <v>345</v>
      </c>
      <c r="K211" s="79">
        <v>180</v>
      </c>
      <c r="L211" s="107"/>
      <c r="M211" s="107"/>
      <c r="N211" s="107">
        <f>ROUND(L211*K211,2)</f>
        <v>0</v>
      </c>
      <c r="O211" s="107"/>
      <c r="P211" s="107"/>
      <c r="Q211" s="107"/>
      <c r="R211" s="80"/>
      <c r="AJ211" s="10" t="s">
        <v>336</v>
      </c>
      <c r="AL211" s="10" t="s">
        <v>89</v>
      </c>
      <c r="AM211" s="10" t="s">
        <v>47</v>
      </c>
      <c r="AQ211" s="10" t="s">
        <v>87</v>
      </c>
      <c r="AW211" s="81" t="e">
        <f>IF(#REF!="základní",N211,0)</f>
        <v>#REF!</v>
      </c>
      <c r="AX211" s="81" t="e">
        <f>IF(#REF!="snížená",N211,0)</f>
        <v>#REF!</v>
      </c>
      <c r="AY211" s="81" t="e">
        <f>IF(#REF!="zákl. přenesená",N211,0)</f>
        <v>#REF!</v>
      </c>
      <c r="AZ211" s="81" t="e">
        <f>IF(#REF!="sníž. přenesená",N211,0)</f>
        <v>#REF!</v>
      </c>
      <c r="BA211" s="81" t="e">
        <f>IF(#REF!="nulová",N211,0)</f>
        <v>#REF!</v>
      </c>
      <c r="BB211" s="10" t="s">
        <v>39</v>
      </c>
      <c r="BC211" s="81">
        <f>ROUND(L211*K211,2)</f>
        <v>0</v>
      </c>
      <c r="BD211" s="10" t="s">
        <v>336</v>
      </c>
      <c r="BE211" s="10" t="s">
        <v>354</v>
      </c>
    </row>
    <row r="212" spans="2:57" s="5" customFormat="1" ht="29.85" customHeight="1" x14ac:dyDescent="0.3">
      <c r="B212" s="67"/>
      <c r="C212" s="68"/>
      <c r="D212" s="74" t="s">
        <v>74</v>
      </c>
      <c r="E212" s="74"/>
      <c r="F212" s="74"/>
      <c r="G212" s="74"/>
      <c r="H212" s="74"/>
      <c r="I212" s="74"/>
      <c r="J212" s="74"/>
      <c r="K212" s="74"/>
      <c r="L212" s="74"/>
      <c r="M212" s="74"/>
      <c r="N212" s="99">
        <f>BC212</f>
        <v>0</v>
      </c>
      <c r="O212" s="100"/>
      <c r="P212" s="100"/>
      <c r="Q212" s="100"/>
      <c r="R212" s="70"/>
      <c r="AJ212" s="71" t="s">
        <v>202</v>
      </c>
      <c r="AL212" s="72" t="s">
        <v>37</v>
      </c>
      <c r="AM212" s="72" t="s">
        <v>39</v>
      </c>
      <c r="AQ212" s="71" t="s">
        <v>87</v>
      </c>
      <c r="BC212" s="73">
        <f>SUM(BC213:BC215)</f>
        <v>0</v>
      </c>
    </row>
    <row r="213" spans="2:57" s="1" customFormat="1" ht="22.5" customHeight="1" x14ac:dyDescent="0.3">
      <c r="B213" s="75"/>
      <c r="C213" s="76" t="s">
        <v>355</v>
      </c>
      <c r="D213" s="76" t="s">
        <v>89</v>
      </c>
      <c r="E213" s="77" t="s">
        <v>356</v>
      </c>
      <c r="F213" s="106" t="s">
        <v>357</v>
      </c>
      <c r="G213" s="106"/>
      <c r="H213" s="106"/>
      <c r="I213" s="106"/>
      <c r="J213" s="78" t="s">
        <v>358</v>
      </c>
      <c r="K213" s="79">
        <v>2.8</v>
      </c>
      <c r="L213" s="107"/>
      <c r="M213" s="107"/>
      <c r="N213" s="107">
        <f>ROUND(L213*K213,2)</f>
        <v>0</v>
      </c>
      <c r="O213" s="107"/>
      <c r="P213" s="107"/>
      <c r="Q213" s="107"/>
      <c r="R213" s="80"/>
      <c r="AJ213" s="10" t="s">
        <v>336</v>
      </c>
      <c r="AL213" s="10" t="s">
        <v>89</v>
      </c>
      <c r="AM213" s="10" t="s">
        <v>47</v>
      </c>
      <c r="AQ213" s="10" t="s">
        <v>87</v>
      </c>
      <c r="AW213" s="81" t="e">
        <f>IF(#REF!="základní",N213,0)</f>
        <v>#REF!</v>
      </c>
      <c r="AX213" s="81" t="e">
        <f>IF(#REF!="snížená",N213,0)</f>
        <v>#REF!</v>
      </c>
      <c r="AY213" s="81" t="e">
        <f>IF(#REF!="zákl. přenesená",N213,0)</f>
        <v>#REF!</v>
      </c>
      <c r="AZ213" s="81" t="e">
        <f>IF(#REF!="sníž. přenesená",N213,0)</f>
        <v>#REF!</v>
      </c>
      <c r="BA213" s="81" t="e">
        <f>IF(#REF!="nulová",N213,0)</f>
        <v>#REF!</v>
      </c>
      <c r="BB213" s="10" t="s">
        <v>39</v>
      </c>
      <c r="BC213" s="81">
        <f>ROUND(L213*K213,2)</f>
        <v>0</v>
      </c>
      <c r="BD213" s="10" t="s">
        <v>336</v>
      </c>
      <c r="BE213" s="10" t="s">
        <v>359</v>
      </c>
    </row>
    <row r="214" spans="2:57" s="1" customFormat="1" ht="31.5" customHeight="1" x14ac:dyDescent="0.3">
      <c r="B214" s="75"/>
      <c r="C214" s="76" t="s">
        <v>360</v>
      </c>
      <c r="D214" s="76" t="s">
        <v>89</v>
      </c>
      <c r="E214" s="77" t="s">
        <v>361</v>
      </c>
      <c r="F214" s="106" t="s">
        <v>362</v>
      </c>
      <c r="G214" s="106"/>
      <c r="H214" s="106"/>
      <c r="I214" s="106"/>
      <c r="J214" s="78" t="s">
        <v>335</v>
      </c>
      <c r="K214" s="79">
        <v>1</v>
      </c>
      <c r="L214" s="107"/>
      <c r="M214" s="107"/>
      <c r="N214" s="107">
        <f>ROUND(L214*K214,2)</f>
        <v>0</v>
      </c>
      <c r="O214" s="107"/>
      <c r="P214" s="107"/>
      <c r="Q214" s="107"/>
      <c r="R214" s="80"/>
      <c r="AJ214" s="10" t="s">
        <v>336</v>
      </c>
      <c r="AL214" s="10" t="s">
        <v>89</v>
      </c>
      <c r="AM214" s="10" t="s">
        <v>47</v>
      </c>
      <c r="AQ214" s="10" t="s">
        <v>87</v>
      </c>
      <c r="AW214" s="81" t="e">
        <f>IF(#REF!="základní",N214,0)</f>
        <v>#REF!</v>
      </c>
      <c r="AX214" s="81" t="e">
        <f>IF(#REF!="snížená",N214,0)</f>
        <v>#REF!</v>
      </c>
      <c r="AY214" s="81" t="e">
        <f>IF(#REF!="zákl. přenesená",N214,0)</f>
        <v>#REF!</v>
      </c>
      <c r="AZ214" s="81" t="e">
        <f>IF(#REF!="sníž. přenesená",N214,0)</f>
        <v>#REF!</v>
      </c>
      <c r="BA214" s="81" t="e">
        <f>IF(#REF!="nulová",N214,0)</f>
        <v>#REF!</v>
      </c>
      <c r="BB214" s="10" t="s">
        <v>39</v>
      </c>
      <c r="BC214" s="81">
        <f>ROUND(L214*K214,2)</f>
        <v>0</v>
      </c>
      <c r="BD214" s="10" t="s">
        <v>336</v>
      </c>
      <c r="BE214" s="10" t="s">
        <v>363</v>
      </c>
    </row>
    <row r="215" spans="2:57" s="1" customFormat="1" ht="22.5" customHeight="1" x14ac:dyDescent="0.3">
      <c r="B215" s="75"/>
      <c r="C215" s="76" t="s">
        <v>364</v>
      </c>
      <c r="D215" s="76" t="s">
        <v>89</v>
      </c>
      <c r="E215" s="77" t="s">
        <v>365</v>
      </c>
      <c r="F215" s="106" t="s">
        <v>366</v>
      </c>
      <c r="G215" s="106"/>
      <c r="H215" s="106"/>
      <c r="I215" s="106"/>
      <c r="J215" s="78" t="s">
        <v>335</v>
      </c>
      <c r="K215" s="79">
        <v>1</v>
      </c>
      <c r="L215" s="107"/>
      <c r="M215" s="107"/>
      <c r="N215" s="107">
        <f>ROUND(L215*K215,2)</f>
        <v>0</v>
      </c>
      <c r="O215" s="107"/>
      <c r="P215" s="107"/>
      <c r="Q215" s="107"/>
      <c r="R215" s="80"/>
      <c r="AJ215" s="10" t="s">
        <v>336</v>
      </c>
      <c r="AL215" s="10" t="s">
        <v>89</v>
      </c>
      <c r="AM215" s="10" t="s">
        <v>47</v>
      </c>
      <c r="AQ215" s="10" t="s">
        <v>87</v>
      </c>
      <c r="AW215" s="81" t="e">
        <f>IF(#REF!="základní",N215,0)</f>
        <v>#REF!</v>
      </c>
      <c r="AX215" s="81" t="e">
        <f>IF(#REF!="snížená",N215,0)</f>
        <v>#REF!</v>
      </c>
      <c r="AY215" s="81" t="e">
        <f>IF(#REF!="zákl. přenesená",N215,0)</f>
        <v>#REF!</v>
      </c>
      <c r="AZ215" s="81" t="e">
        <f>IF(#REF!="sníž. přenesená",N215,0)</f>
        <v>#REF!</v>
      </c>
      <c r="BA215" s="81" t="e">
        <f>IF(#REF!="nulová",N215,0)</f>
        <v>#REF!</v>
      </c>
      <c r="BB215" s="10" t="s">
        <v>39</v>
      </c>
      <c r="BC215" s="81">
        <f>ROUND(L215*K215,2)</f>
        <v>0</v>
      </c>
      <c r="BD215" s="10" t="s">
        <v>336</v>
      </c>
      <c r="BE215" s="10" t="s">
        <v>367</v>
      </c>
    </row>
    <row r="216" spans="2:57" s="5" customFormat="1" ht="29.85" customHeight="1" x14ac:dyDescent="0.3">
      <c r="B216" s="67"/>
      <c r="C216" s="68"/>
      <c r="D216" s="74" t="s">
        <v>75</v>
      </c>
      <c r="E216" s="74"/>
      <c r="F216" s="74"/>
      <c r="G216" s="74"/>
      <c r="H216" s="74"/>
      <c r="I216" s="74"/>
      <c r="J216" s="74"/>
      <c r="K216" s="74"/>
      <c r="L216" s="74"/>
      <c r="M216" s="74"/>
      <c r="N216" s="99">
        <f>BC216</f>
        <v>0</v>
      </c>
      <c r="O216" s="100"/>
      <c r="P216" s="100"/>
      <c r="Q216" s="100"/>
      <c r="R216" s="70"/>
      <c r="AJ216" s="71" t="s">
        <v>202</v>
      </c>
      <c r="AL216" s="72" t="s">
        <v>37</v>
      </c>
      <c r="AM216" s="72" t="s">
        <v>39</v>
      </c>
      <c r="AQ216" s="71" t="s">
        <v>87</v>
      </c>
      <c r="BC216" s="73">
        <f>SUM(BC217:BC222)</f>
        <v>0</v>
      </c>
    </row>
    <row r="217" spans="2:57" s="1" customFormat="1" ht="22.5" customHeight="1" x14ac:dyDescent="0.3">
      <c r="B217" s="75"/>
      <c r="C217" s="76" t="s">
        <v>368</v>
      </c>
      <c r="D217" s="76" t="s">
        <v>89</v>
      </c>
      <c r="E217" s="77" t="s">
        <v>369</v>
      </c>
      <c r="F217" s="106" t="s">
        <v>370</v>
      </c>
      <c r="G217" s="106"/>
      <c r="H217" s="106"/>
      <c r="I217" s="106"/>
      <c r="J217" s="78" t="s">
        <v>358</v>
      </c>
      <c r="K217" s="79">
        <v>1.5</v>
      </c>
      <c r="L217" s="107"/>
      <c r="M217" s="107"/>
      <c r="N217" s="107">
        <f t="shared" ref="N217:N222" si="8">ROUND(L217*K217,2)</f>
        <v>0</v>
      </c>
      <c r="O217" s="107"/>
      <c r="P217" s="107"/>
      <c r="Q217" s="107"/>
      <c r="R217" s="80"/>
      <c r="AJ217" s="10" t="s">
        <v>336</v>
      </c>
      <c r="AL217" s="10" t="s">
        <v>89</v>
      </c>
      <c r="AM217" s="10" t="s">
        <v>47</v>
      </c>
      <c r="AQ217" s="10" t="s">
        <v>87</v>
      </c>
      <c r="AW217" s="81" t="e">
        <f>IF(#REF!="základní",N217,0)</f>
        <v>#REF!</v>
      </c>
      <c r="AX217" s="81" t="e">
        <f>IF(#REF!="snížená",N217,0)</f>
        <v>#REF!</v>
      </c>
      <c r="AY217" s="81" t="e">
        <f>IF(#REF!="zákl. přenesená",N217,0)</f>
        <v>#REF!</v>
      </c>
      <c r="AZ217" s="81" t="e">
        <f>IF(#REF!="sníž. přenesená",N217,0)</f>
        <v>#REF!</v>
      </c>
      <c r="BA217" s="81" t="e">
        <f>IF(#REF!="nulová",N217,0)</f>
        <v>#REF!</v>
      </c>
      <c r="BB217" s="10" t="s">
        <v>39</v>
      </c>
      <c r="BC217" s="81">
        <f t="shared" ref="BC217:BC222" si="9">ROUND(L217*K217,2)</f>
        <v>0</v>
      </c>
      <c r="BD217" s="10" t="s">
        <v>336</v>
      </c>
      <c r="BE217" s="10" t="s">
        <v>371</v>
      </c>
    </row>
    <row r="218" spans="2:57" s="1" customFormat="1" ht="22.5" customHeight="1" x14ac:dyDescent="0.3">
      <c r="B218" s="75"/>
      <c r="C218" s="76" t="s">
        <v>372</v>
      </c>
      <c r="D218" s="76" t="s">
        <v>89</v>
      </c>
      <c r="E218" s="77" t="s">
        <v>373</v>
      </c>
      <c r="F218" s="106" t="s">
        <v>374</v>
      </c>
      <c r="G218" s="106"/>
      <c r="H218" s="106"/>
      <c r="I218" s="106"/>
      <c r="J218" s="78" t="s">
        <v>358</v>
      </c>
      <c r="K218" s="79">
        <v>1.5</v>
      </c>
      <c r="L218" s="107"/>
      <c r="M218" s="107"/>
      <c r="N218" s="107">
        <f t="shared" si="8"/>
        <v>0</v>
      </c>
      <c r="O218" s="107"/>
      <c r="P218" s="107"/>
      <c r="Q218" s="107"/>
      <c r="R218" s="80"/>
      <c r="AJ218" s="10" t="s">
        <v>336</v>
      </c>
      <c r="AL218" s="10" t="s">
        <v>89</v>
      </c>
      <c r="AM218" s="10" t="s">
        <v>47</v>
      </c>
      <c r="AQ218" s="10" t="s">
        <v>87</v>
      </c>
      <c r="AW218" s="81" t="e">
        <f>IF(#REF!="základní",N218,0)</f>
        <v>#REF!</v>
      </c>
      <c r="AX218" s="81" t="e">
        <f>IF(#REF!="snížená",N218,0)</f>
        <v>#REF!</v>
      </c>
      <c r="AY218" s="81" t="e">
        <f>IF(#REF!="zákl. přenesená",N218,0)</f>
        <v>#REF!</v>
      </c>
      <c r="AZ218" s="81" t="e">
        <f>IF(#REF!="sníž. přenesená",N218,0)</f>
        <v>#REF!</v>
      </c>
      <c r="BA218" s="81" t="e">
        <f>IF(#REF!="nulová",N218,0)</f>
        <v>#REF!</v>
      </c>
      <c r="BB218" s="10" t="s">
        <v>39</v>
      </c>
      <c r="BC218" s="81">
        <f t="shared" si="9"/>
        <v>0</v>
      </c>
      <c r="BD218" s="10" t="s">
        <v>336</v>
      </c>
      <c r="BE218" s="10" t="s">
        <v>375</v>
      </c>
    </row>
    <row r="219" spans="2:57" s="1" customFormat="1" ht="22.5" customHeight="1" x14ac:dyDescent="0.3">
      <c r="B219" s="75"/>
      <c r="C219" s="76" t="s">
        <v>376</v>
      </c>
      <c r="D219" s="76" t="s">
        <v>89</v>
      </c>
      <c r="E219" s="77" t="s">
        <v>377</v>
      </c>
      <c r="F219" s="106" t="s">
        <v>378</v>
      </c>
      <c r="G219" s="106"/>
      <c r="H219" s="106"/>
      <c r="I219" s="106"/>
      <c r="J219" s="78" t="s">
        <v>358</v>
      </c>
      <c r="K219" s="79">
        <v>1.5</v>
      </c>
      <c r="L219" s="107"/>
      <c r="M219" s="107"/>
      <c r="N219" s="107">
        <f t="shared" si="8"/>
        <v>0</v>
      </c>
      <c r="O219" s="107"/>
      <c r="P219" s="107"/>
      <c r="Q219" s="107"/>
      <c r="R219" s="80"/>
      <c r="AJ219" s="10" t="s">
        <v>336</v>
      </c>
      <c r="AL219" s="10" t="s">
        <v>89</v>
      </c>
      <c r="AM219" s="10" t="s">
        <v>47</v>
      </c>
      <c r="AQ219" s="10" t="s">
        <v>87</v>
      </c>
      <c r="AW219" s="81" t="e">
        <f>IF(#REF!="základní",N219,0)</f>
        <v>#REF!</v>
      </c>
      <c r="AX219" s="81" t="e">
        <f>IF(#REF!="snížená",N219,0)</f>
        <v>#REF!</v>
      </c>
      <c r="AY219" s="81" t="e">
        <f>IF(#REF!="zákl. přenesená",N219,0)</f>
        <v>#REF!</v>
      </c>
      <c r="AZ219" s="81" t="e">
        <f>IF(#REF!="sníž. přenesená",N219,0)</f>
        <v>#REF!</v>
      </c>
      <c r="BA219" s="81" t="e">
        <f>IF(#REF!="nulová",N219,0)</f>
        <v>#REF!</v>
      </c>
      <c r="BB219" s="10" t="s">
        <v>39</v>
      </c>
      <c r="BC219" s="81">
        <f t="shared" si="9"/>
        <v>0</v>
      </c>
      <c r="BD219" s="10" t="s">
        <v>336</v>
      </c>
      <c r="BE219" s="10" t="s">
        <v>379</v>
      </c>
    </row>
    <row r="220" spans="2:57" s="1" customFormat="1" ht="22.5" customHeight="1" x14ac:dyDescent="0.3">
      <c r="B220" s="75"/>
      <c r="C220" s="76" t="s">
        <v>380</v>
      </c>
      <c r="D220" s="76" t="s">
        <v>89</v>
      </c>
      <c r="E220" s="77" t="s">
        <v>381</v>
      </c>
      <c r="F220" s="106" t="s">
        <v>382</v>
      </c>
      <c r="G220" s="106"/>
      <c r="H220" s="106"/>
      <c r="I220" s="106"/>
      <c r="J220" s="78" t="s">
        <v>345</v>
      </c>
      <c r="K220" s="79">
        <v>60</v>
      </c>
      <c r="L220" s="107"/>
      <c r="M220" s="107"/>
      <c r="N220" s="107">
        <f t="shared" si="8"/>
        <v>0</v>
      </c>
      <c r="O220" s="107"/>
      <c r="P220" s="107"/>
      <c r="Q220" s="107"/>
      <c r="R220" s="80"/>
      <c r="AJ220" s="10" t="s">
        <v>336</v>
      </c>
      <c r="AL220" s="10" t="s">
        <v>89</v>
      </c>
      <c r="AM220" s="10" t="s">
        <v>47</v>
      </c>
      <c r="AQ220" s="10" t="s">
        <v>87</v>
      </c>
      <c r="AW220" s="81" t="e">
        <f>IF(#REF!="základní",N220,0)</f>
        <v>#REF!</v>
      </c>
      <c r="AX220" s="81" t="e">
        <f>IF(#REF!="snížená",N220,0)</f>
        <v>#REF!</v>
      </c>
      <c r="AY220" s="81" t="e">
        <f>IF(#REF!="zákl. přenesená",N220,0)</f>
        <v>#REF!</v>
      </c>
      <c r="AZ220" s="81" t="e">
        <f>IF(#REF!="sníž. přenesená",N220,0)</f>
        <v>#REF!</v>
      </c>
      <c r="BA220" s="81" t="e">
        <f>IF(#REF!="nulová",N220,0)</f>
        <v>#REF!</v>
      </c>
      <c r="BB220" s="10" t="s">
        <v>39</v>
      </c>
      <c r="BC220" s="81">
        <f t="shared" si="9"/>
        <v>0</v>
      </c>
      <c r="BD220" s="10" t="s">
        <v>336</v>
      </c>
      <c r="BE220" s="10" t="s">
        <v>383</v>
      </c>
    </row>
    <row r="221" spans="2:57" s="1" customFormat="1" ht="22.5" customHeight="1" x14ac:dyDescent="0.3">
      <c r="B221" s="75"/>
      <c r="C221" s="76" t="s">
        <v>384</v>
      </c>
      <c r="D221" s="76" t="s">
        <v>89</v>
      </c>
      <c r="E221" s="77" t="s">
        <v>385</v>
      </c>
      <c r="F221" s="106" t="s">
        <v>386</v>
      </c>
      <c r="G221" s="106"/>
      <c r="H221" s="106"/>
      <c r="I221" s="106"/>
      <c r="J221" s="78" t="s">
        <v>345</v>
      </c>
      <c r="K221" s="79">
        <v>80</v>
      </c>
      <c r="L221" s="107"/>
      <c r="M221" s="107"/>
      <c r="N221" s="107">
        <f t="shared" si="8"/>
        <v>0</v>
      </c>
      <c r="O221" s="107"/>
      <c r="P221" s="107"/>
      <c r="Q221" s="107"/>
      <c r="R221" s="80"/>
      <c r="AJ221" s="10" t="s">
        <v>336</v>
      </c>
      <c r="AL221" s="10" t="s">
        <v>89</v>
      </c>
      <c r="AM221" s="10" t="s">
        <v>47</v>
      </c>
      <c r="AQ221" s="10" t="s">
        <v>87</v>
      </c>
      <c r="AW221" s="81" t="e">
        <f>IF(#REF!="základní",N221,0)</f>
        <v>#REF!</v>
      </c>
      <c r="AX221" s="81" t="e">
        <f>IF(#REF!="snížená",N221,0)</f>
        <v>#REF!</v>
      </c>
      <c r="AY221" s="81" t="e">
        <f>IF(#REF!="zákl. přenesená",N221,0)</f>
        <v>#REF!</v>
      </c>
      <c r="AZ221" s="81" t="e">
        <f>IF(#REF!="sníž. přenesená",N221,0)</f>
        <v>#REF!</v>
      </c>
      <c r="BA221" s="81" t="e">
        <f>IF(#REF!="nulová",N221,0)</f>
        <v>#REF!</v>
      </c>
      <c r="BB221" s="10" t="s">
        <v>39</v>
      </c>
      <c r="BC221" s="81">
        <f t="shared" si="9"/>
        <v>0</v>
      </c>
      <c r="BD221" s="10" t="s">
        <v>336</v>
      </c>
      <c r="BE221" s="10" t="s">
        <v>387</v>
      </c>
    </row>
    <row r="222" spans="2:57" s="1" customFormat="1" ht="22.5" customHeight="1" x14ac:dyDescent="0.3">
      <c r="B222" s="75"/>
      <c r="C222" s="76" t="s">
        <v>388</v>
      </c>
      <c r="D222" s="76" t="s">
        <v>89</v>
      </c>
      <c r="E222" s="77" t="s">
        <v>389</v>
      </c>
      <c r="F222" s="106" t="s">
        <v>390</v>
      </c>
      <c r="G222" s="106"/>
      <c r="H222" s="106"/>
      <c r="I222" s="106"/>
      <c r="J222" s="78" t="s">
        <v>358</v>
      </c>
      <c r="K222" s="79">
        <v>1.5</v>
      </c>
      <c r="L222" s="107"/>
      <c r="M222" s="107"/>
      <c r="N222" s="107">
        <f t="shared" si="8"/>
        <v>0</v>
      </c>
      <c r="O222" s="107"/>
      <c r="P222" s="107"/>
      <c r="Q222" s="107"/>
      <c r="R222" s="80"/>
      <c r="AJ222" s="10" t="s">
        <v>336</v>
      </c>
      <c r="AL222" s="10" t="s">
        <v>89</v>
      </c>
      <c r="AM222" s="10" t="s">
        <v>47</v>
      </c>
      <c r="AQ222" s="10" t="s">
        <v>87</v>
      </c>
      <c r="AW222" s="81" t="e">
        <f>IF(#REF!="základní",N222,0)</f>
        <v>#REF!</v>
      </c>
      <c r="AX222" s="81" t="e">
        <f>IF(#REF!="snížená",N222,0)</f>
        <v>#REF!</v>
      </c>
      <c r="AY222" s="81" t="e">
        <f>IF(#REF!="zákl. přenesená",N222,0)</f>
        <v>#REF!</v>
      </c>
      <c r="AZ222" s="81" t="e">
        <f>IF(#REF!="sníž. přenesená",N222,0)</f>
        <v>#REF!</v>
      </c>
      <c r="BA222" s="81" t="e">
        <f>IF(#REF!="nulová",N222,0)</f>
        <v>#REF!</v>
      </c>
      <c r="BB222" s="10" t="s">
        <v>39</v>
      </c>
      <c r="BC222" s="81">
        <f t="shared" si="9"/>
        <v>0</v>
      </c>
      <c r="BD222" s="10" t="s">
        <v>336</v>
      </c>
      <c r="BE222" s="10" t="s">
        <v>391</v>
      </c>
    </row>
    <row r="223" spans="2:57" s="5" customFormat="1" ht="29.85" customHeight="1" x14ac:dyDescent="0.3">
      <c r="B223" s="67"/>
      <c r="C223" s="68"/>
      <c r="D223" s="74" t="s">
        <v>76</v>
      </c>
      <c r="E223" s="74"/>
      <c r="F223" s="74"/>
      <c r="G223" s="74"/>
      <c r="H223" s="74"/>
      <c r="I223" s="74"/>
      <c r="J223" s="74"/>
      <c r="K223" s="74"/>
      <c r="L223" s="74"/>
      <c r="M223" s="74"/>
      <c r="N223" s="99">
        <f>BC223</f>
        <v>0</v>
      </c>
      <c r="O223" s="100"/>
      <c r="P223" s="100"/>
      <c r="Q223" s="100"/>
      <c r="R223" s="70"/>
      <c r="AJ223" s="71" t="s">
        <v>202</v>
      </c>
      <c r="AL223" s="72" t="s">
        <v>37</v>
      </c>
      <c r="AM223" s="72" t="s">
        <v>39</v>
      </c>
      <c r="AQ223" s="71" t="s">
        <v>87</v>
      </c>
      <c r="BC223" s="73">
        <f>SUM(BC224:BC225)</f>
        <v>0</v>
      </c>
    </row>
    <row r="224" spans="2:57" s="1" customFormat="1" ht="22.5" customHeight="1" x14ac:dyDescent="0.3">
      <c r="B224" s="75"/>
      <c r="C224" s="76" t="s">
        <v>176</v>
      </c>
      <c r="D224" s="76" t="s">
        <v>89</v>
      </c>
      <c r="E224" s="77" t="s">
        <v>392</v>
      </c>
      <c r="F224" s="106" t="s">
        <v>393</v>
      </c>
      <c r="G224" s="106"/>
      <c r="H224" s="106"/>
      <c r="I224" s="106"/>
      <c r="J224" s="78" t="s">
        <v>358</v>
      </c>
      <c r="K224" s="79">
        <v>12</v>
      </c>
      <c r="L224" s="107"/>
      <c r="M224" s="107"/>
      <c r="N224" s="107">
        <f>ROUND(L224*K224,2)</f>
        <v>0</v>
      </c>
      <c r="O224" s="107"/>
      <c r="P224" s="107"/>
      <c r="Q224" s="107"/>
      <c r="R224" s="80"/>
      <c r="AJ224" s="10" t="s">
        <v>336</v>
      </c>
      <c r="AL224" s="10" t="s">
        <v>89</v>
      </c>
      <c r="AM224" s="10" t="s">
        <v>47</v>
      </c>
      <c r="AQ224" s="10" t="s">
        <v>87</v>
      </c>
      <c r="AW224" s="81" t="e">
        <f>IF(#REF!="základní",N224,0)</f>
        <v>#REF!</v>
      </c>
      <c r="AX224" s="81" t="e">
        <f>IF(#REF!="snížená",N224,0)</f>
        <v>#REF!</v>
      </c>
      <c r="AY224" s="81" t="e">
        <f>IF(#REF!="zákl. přenesená",N224,0)</f>
        <v>#REF!</v>
      </c>
      <c r="AZ224" s="81" t="e">
        <f>IF(#REF!="sníž. přenesená",N224,0)</f>
        <v>#REF!</v>
      </c>
      <c r="BA224" s="81" t="e">
        <f>IF(#REF!="nulová",N224,0)</f>
        <v>#REF!</v>
      </c>
      <c r="BB224" s="10" t="s">
        <v>39</v>
      </c>
      <c r="BC224" s="81">
        <f>ROUND(L224*K224,2)</f>
        <v>0</v>
      </c>
      <c r="BD224" s="10" t="s">
        <v>336</v>
      </c>
      <c r="BE224" s="10" t="s">
        <v>394</v>
      </c>
    </row>
    <row r="225" spans="2:57" s="1" customFormat="1" ht="31.5" customHeight="1" x14ac:dyDescent="0.3">
      <c r="B225" s="75"/>
      <c r="C225" s="76" t="s">
        <v>395</v>
      </c>
      <c r="D225" s="76" t="s">
        <v>89</v>
      </c>
      <c r="E225" s="77" t="s">
        <v>396</v>
      </c>
      <c r="F225" s="106" t="s">
        <v>397</v>
      </c>
      <c r="G225" s="106"/>
      <c r="H225" s="106"/>
      <c r="I225" s="106"/>
      <c r="J225" s="78" t="s">
        <v>358</v>
      </c>
      <c r="K225" s="79">
        <v>5</v>
      </c>
      <c r="L225" s="107"/>
      <c r="M225" s="107"/>
      <c r="N225" s="107">
        <f>ROUND(L225*K225,2)</f>
        <v>0</v>
      </c>
      <c r="O225" s="107"/>
      <c r="P225" s="107"/>
      <c r="Q225" s="107"/>
      <c r="R225" s="80"/>
      <c r="AJ225" s="10" t="s">
        <v>336</v>
      </c>
      <c r="AL225" s="10" t="s">
        <v>89</v>
      </c>
      <c r="AM225" s="10" t="s">
        <v>47</v>
      </c>
      <c r="AQ225" s="10" t="s">
        <v>87</v>
      </c>
      <c r="AW225" s="81" t="e">
        <f>IF(#REF!="základní",N225,0)</f>
        <v>#REF!</v>
      </c>
      <c r="AX225" s="81" t="e">
        <f>IF(#REF!="snížená",N225,0)</f>
        <v>#REF!</v>
      </c>
      <c r="AY225" s="81" t="e">
        <f>IF(#REF!="zákl. přenesená",N225,0)</f>
        <v>#REF!</v>
      </c>
      <c r="AZ225" s="81" t="e">
        <f>IF(#REF!="sníž. přenesená",N225,0)</f>
        <v>#REF!</v>
      </c>
      <c r="BA225" s="81" t="e">
        <f>IF(#REF!="nulová",N225,0)</f>
        <v>#REF!</v>
      </c>
      <c r="BB225" s="10" t="s">
        <v>39</v>
      </c>
      <c r="BC225" s="81">
        <f>ROUND(L225*K225,2)</f>
        <v>0</v>
      </c>
      <c r="BD225" s="10" t="s">
        <v>336</v>
      </c>
      <c r="BE225" s="10" t="s">
        <v>398</v>
      </c>
    </row>
    <row r="226" spans="2:57" s="5" customFormat="1" ht="29.85" customHeight="1" x14ac:dyDescent="0.3">
      <c r="B226" s="67"/>
      <c r="C226" s="68"/>
      <c r="D226" s="74" t="s">
        <v>77</v>
      </c>
      <c r="E226" s="74"/>
      <c r="F226" s="74"/>
      <c r="G226" s="74"/>
      <c r="H226" s="74"/>
      <c r="I226" s="74"/>
      <c r="J226" s="74"/>
      <c r="K226" s="74"/>
      <c r="L226" s="74"/>
      <c r="M226" s="74"/>
      <c r="N226" s="99">
        <f>BC226</f>
        <v>0</v>
      </c>
      <c r="O226" s="100"/>
      <c r="P226" s="100"/>
      <c r="Q226" s="100"/>
      <c r="R226" s="70"/>
      <c r="AJ226" s="71" t="s">
        <v>202</v>
      </c>
      <c r="AL226" s="72" t="s">
        <v>37</v>
      </c>
      <c r="AM226" s="72" t="s">
        <v>39</v>
      </c>
      <c r="AQ226" s="71" t="s">
        <v>87</v>
      </c>
      <c r="BC226" s="73">
        <f>SUM(BC227:BC228)</f>
        <v>0</v>
      </c>
    </row>
    <row r="227" spans="2:57" s="1" customFormat="1" ht="22.5" customHeight="1" x14ac:dyDescent="0.3">
      <c r="B227" s="75"/>
      <c r="C227" s="76" t="s">
        <v>399</v>
      </c>
      <c r="D227" s="76" t="s">
        <v>89</v>
      </c>
      <c r="E227" s="77" t="s">
        <v>400</v>
      </c>
      <c r="F227" s="106" t="s">
        <v>401</v>
      </c>
      <c r="G227" s="106"/>
      <c r="H227" s="106"/>
      <c r="I227" s="106"/>
      <c r="J227" s="78" t="s">
        <v>358</v>
      </c>
      <c r="K227" s="79">
        <v>0.85</v>
      </c>
      <c r="L227" s="107"/>
      <c r="M227" s="107"/>
      <c r="N227" s="107">
        <f>ROUND(L227*K227,2)</f>
        <v>0</v>
      </c>
      <c r="O227" s="107"/>
      <c r="P227" s="107"/>
      <c r="Q227" s="107"/>
      <c r="R227" s="80"/>
      <c r="AJ227" s="10" t="s">
        <v>336</v>
      </c>
      <c r="AL227" s="10" t="s">
        <v>89</v>
      </c>
      <c r="AM227" s="10" t="s">
        <v>47</v>
      </c>
      <c r="AQ227" s="10" t="s">
        <v>87</v>
      </c>
      <c r="AW227" s="81" t="e">
        <f>IF(#REF!="základní",N227,0)</f>
        <v>#REF!</v>
      </c>
      <c r="AX227" s="81" t="e">
        <f>IF(#REF!="snížená",N227,0)</f>
        <v>#REF!</v>
      </c>
      <c r="AY227" s="81" t="e">
        <f>IF(#REF!="zákl. přenesená",N227,0)</f>
        <v>#REF!</v>
      </c>
      <c r="AZ227" s="81" t="e">
        <f>IF(#REF!="sníž. přenesená",N227,0)</f>
        <v>#REF!</v>
      </c>
      <c r="BA227" s="81" t="e">
        <f>IF(#REF!="nulová",N227,0)</f>
        <v>#REF!</v>
      </c>
      <c r="BB227" s="10" t="s">
        <v>39</v>
      </c>
      <c r="BC227" s="81">
        <f>ROUND(L227*K227,2)</f>
        <v>0</v>
      </c>
      <c r="BD227" s="10" t="s">
        <v>336</v>
      </c>
      <c r="BE227" s="10" t="s">
        <v>402</v>
      </c>
    </row>
    <row r="228" spans="2:57" s="1" customFormat="1" ht="22.5" customHeight="1" x14ac:dyDescent="0.3">
      <c r="B228" s="75"/>
      <c r="C228" s="76" t="s">
        <v>403</v>
      </c>
      <c r="D228" s="76" t="s">
        <v>89</v>
      </c>
      <c r="E228" s="77" t="s">
        <v>404</v>
      </c>
      <c r="F228" s="106" t="s">
        <v>405</v>
      </c>
      <c r="G228" s="106"/>
      <c r="H228" s="106"/>
      <c r="I228" s="106"/>
      <c r="J228" s="78" t="s">
        <v>358</v>
      </c>
      <c r="K228" s="79">
        <v>0.85</v>
      </c>
      <c r="L228" s="107"/>
      <c r="M228" s="107"/>
      <c r="N228" s="107">
        <f>ROUND(L228*K228,2)</f>
        <v>0</v>
      </c>
      <c r="O228" s="107"/>
      <c r="P228" s="107"/>
      <c r="Q228" s="107"/>
      <c r="R228" s="80"/>
      <c r="AJ228" s="10" t="s">
        <v>336</v>
      </c>
      <c r="AL228" s="10" t="s">
        <v>89</v>
      </c>
      <c r="AM228" s="10" t="s">
        <v>47</v>
      </c>
      <c r="AQ228" s="10" t="s">
        <v>87</v>
      </c>
      <c r="AW228" s="81" t="e">
        <f>IF(#REF!="základní",N228,0)</f>
        <v>#REF!</v>
      </c>
      <c r="AX228" s="81" t="e">
        <f>IF(#REF!="snížená",N228,0)</f>
        <v>#REF!</v>
      </c>
      <c r="AY228" s="81" t="e">
        <f>IF(#REF!="zákl. přenesená",N228,0)</f>
        <v>#REF!</v>
      </c>
      <c r="AZ228" s="81" t="e">
        <f>IF(#REF!="sníž. přenesená",N228,0)</f>
        <v>#REF!</v>
      </c>
      <c r="BA228" s="81" t="e">
        <f>IF(#REF!="nulová",N228,0)</f>
        <v>#REF!</v>
      </c>
      <c r="BB228" s="10" t="s">
        <v>39</v>
      </c>
      <c r="BC228" s="81">
        <f>ROUND(L228*K228,2)</f>
        <v>0</v>
      </c>
      <c r="BD228" s="10" t="s">
        <v>336</v>
      </c>
      <c r="BE228" s="10" t="s">
        <v>406</v>
      </c>
    </row>
    <row r="229" spans="2:57" s="5" customFormat="1" ht="29.85" customHeight="1" x14ac:dyDescent="0.3">
      <c r="B229" s="67"/>
      <c r="C229" s="68"/>
      <c r="D229" s="74" t="s">
        <v>78</v>
      </c>
      <c r="E229" s="74"/>
      <c r="F229" s="74"/>
      <c r="G229" s="74"/>
      <c r="H229" s="74"/>
      <c r="I229" s="74"/>
      <c r="J229" s="74"/>
      <c r="K229" s="74"/>
      <c r="L229" s="74"/>
      <c r="M229" s="74"/>
      <c r="N229" s="99">
        <f>BC229</f>
        <v>0</v>
      </c>
      <c r="O229" s="100"/>
      <c r="P229" s="100"/>
      <c r="Q229" s="100"/>
      <c r="R229" s="70"/>
      <c r="AJ229" s="71" t="s">
        <v>202</v>
      </c>
      <c r="AL229" s="72" t="s">
        <v>37</v>
      </c>
      <c r="AM229" s="72" t="s">
        <v>39</v>
      </c>
      <c r="AQ229" s="71" t="s">
        <v>87</v>
      </c>
      <c r="BC229" s="73">
        <f>SUM(BC230:BC231)</f>
        <v>0</v>
      </c>
    </row>
    <row r="230" spans="2:57" s="1" customFormat="1" ht="22.5" customHeight="1" x14ac:dyDescent="0.3">
      <c r="B230" s="75"/>
      <c r="C230" s="76" t="s">
        <v>407</v>
      </c>
      <c r="D230" s="76" t="s">
        <v>89</v>
      </c>
      <c r="E230" s="77" t="s">
        <v>408</v>
      </c>
      <c r="F230" s="106" t="s">
        <v>409</v>
      </c>
      <c r="G230" s="106"/>
      <c r="H230" s="106"/>
      <c r="I230" s="106"/>
      <c r="J230" s="78" t="s">
        <v>345</v>
      </c>
      <c r="K230" s="79">
        <v>40</v>
      </c>
      <c r="L230" s="107"/>
      <c r="M230" s="107"/>
      <c r="N230" s="107">
        <f>ROUND(L230*K230,2)</f>
        <v>0</v>
      </c>
      <c r="O230" s="107"/>
      <c r="P230" s="107"/>
      <c r="Q230" s="107"/>
      <c r="R230" s="80"/>
      <c r="AJ230" s="10" t="s">
        <v>336</v>
      </c>
      <c r="AL230" s="10" t="s">
        <v>89</v>
      </c>
      <c r="AM230" s="10" t="s">
        <v>47</v>
      </c>
      <c r="AQ230" s="10" t="s">
        <v>87</v>
      </c>
      <c r="AW230" s="81" t="e">
        <f>IF(#REF!="základní",N230,0)</f>
        <v>#REF!</v>
      </c>
      <c r="AX230" s="81" t="e">
        <f>IF(#REF!="snížená",N230,0)</f>
        <v>#REF!</v>
      </c>
      <c r="AY230" s="81" t="e">
        <f>IF(#REF!="zákl. přenesená",N230,0)</f>
        <v>#REF!</v>
      </c>
      <c r="AZ230" s="81" t="e">
        <f>IF(#REF!="sníž. přenesená",N230,0)</f>
        <v>#REF!</v>
      </c>
      <c r="BA230" s="81" t="e">
        <f>IF(#REF!="nulová",N230,0)</f>
        <v>#REF!</v>
      </c>
      <c r="BB230" s="10" t="s">
        <v>39</v>
      </c>
      <c r="BC230" s="81">
        <f>ROUND(L230*K230,2)</f>
        <v>0</v>
      </c>
      <c r="BD230" s="10" t="s">
        <v>336</v>
      </c>
      <c r="BE230" s="10" t="s">
        <v>410</v>
      </c>
    </row>
    <row r="231" spans="2:57" s="1" customFormat="1" ht="22.5" customHeight="1" x14ac:dyDescent="0.3">
      <c r="B231" s="75"/>
      <c r="C231" s="76" t="s">
        <v>411</v>
      </c>
      <c r="D231" s="76" t="s">
        <v>89</v>
      </c>
      <c r="E231" s="77" t="s">
        <v>412</v>
      </c>
      <c r="F231" s="106" t="s">
        <v>413</v>
      </c>
      <c r="G231" s="106"/>
      <c r="H231" s="106"/>
      <c r="I231" s="106"/>
      <c r="J231" s="78" t="s">
        <v>345</v>
      </c>
      <c r="K231" s="79">
        <v>16</v>
      </c>
      <c r="L231" s="107"/>
      <c r="M231" s="107"/>
      <c r="N231" s="107">
        <f>ROUND(L231*K231,2)</f>
        <v>0</v>
      </c>
      <c r="O231" s="107"/>
      <c r="P231" s="107"/>
      <c r="Q231" s="107"/>
      <c r="R231" s="80"/>
      <c r="AJ231" s="10" t="s">
        <v>336</v>
      </c>
      <c r="AL231" s="10" t="s">
        <v>89</v>
      </c>
      <c r="AM231" s="10" t="s">
        <v>47</v>
      </c>
      <c r="AQ231" s="10" t="s">
        <v>87</v>
      </c>
      <c r="AW231" s="81" t="e">
        <f>IF(#REF!="základní",N231,0)</f>
        <v>#REF!</v>
      </c>
      <c r="AX231" s="81" t="e">
        <f>IF(#REF!="snížená",N231,0)</f>
        <v>#REF!</v>
      </c>
      <c r="AY231" s="81" t="e">
        <f>IF(#REF!="zákl. přenesená",N231,0)</f>
        <v>#REF!</v>
      </c>
      <c r="AZ231" s="81" t="e">
        <f>IF(#REF!="sníž. přenesená",N231,0)</f>
        <v>#REF!</v>
      </c>
      <c r="BA231" s="81" t="e">
        <f>IF(#REF!="nulová",N231,0)</f>
        <v>#REF!</v>
      </c>
      <c r="BB231" s="10" t="s">
        <v>39</v>
      </c>
      <c r="BC231" s="81">
        <f>ROUND(L231*K231,2)</f>
        <v>0</v>
      </c>
      <c r="BD231" s="10" t="s">
        <v>336</v>
      </c>
      <c r="BE231" s="10" t="s">
        <v>414</v>
      </c>
    </row>
    <row r="232" spans="2:57" s="1" customFormat="1" ht="6.95" customHeight="1" x14ac:dyDescent="0.3">
      <c r="B232" s="35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7"/>
    </row>
  </sheetData>
  <mergeCells count="333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1:Q111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F133:I133"/>
    <mergeCell ref="L133:M133"/>
    <mergeCell ref="N133:Q133"/>
    <mergeCell ref="F134:I134"/>
    <mergeCell ref="L134:M134"/>
    <mergeCell ref="N134:Q134"/>
    <mergeCell ref="N130:Q130"/>
    <mergeCell ref="N131:Q131"/>
    <mergeCell ref="N132:Q132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41:I141"/>
    <mergeCell ref="L141:M141"/>
    <mergeCell ref="N141:Q141"/>
    <mergeCell ref="N139:Q139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51:I151"/>
    <mergeCell ref="L151:M151"/>
    <mergeCell ref="N151:Q151"/>
    <mergeCell ref="F152:I152"/>
    <mergeCell ref="L152:M152"/>
    <mergeCell ref="N152:Q152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5:I165"/>
    <mergeCell ref="L165:M165"/>
    <mergeCell ref="N165:Q165"/>
    <mergeCell ref="F166:I166"/>
    <mergeCell ref="L166:M166"/>
    <mergeCell ref="N166:Q166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2:I202"/>
    <mergeCell ref="L202:M202"/>
    <mergeCell ref="N202:Q202"/>
    <mergeCell ref="N201:Q201"/>
    <mergeCell ref="F203:I203"/>
    <mergeCell ref="L203:M203"/>
    <mergeCell ref="N203:Q203"/>
    <mergeCell ref="F206:I206"/>
    <mergeCell ref="L206:M206"/>
    <mergeCell ref="N206:Q206"/>
    <mergeCell ref="F207:I207"/>
    <mergeCell ref="L207:M207"/>
    <mergeCell ref="N207:Q207"/>
    <mergeCell ref="N204:Q204"/>
    <mergeCell ref="N205:Q205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L221:M221"/>
    <mergeCell ref="N221:Q221"/>
    <mergeCell ref="F222:I222"/>
    <mergeCell ref="L222:M222"/>
    <mergeCell ref="N222:Q222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30:I230"/>
    <mergeCell ref="L230:M230"/>
    <mergeCell ref="N230:Q230"/>
    <mergeCell ref="F231:I231"/>
    <mergeCell ref="L231:M231"/>
    <mergeCell ref="N231:Q231"/>
    <mergeCell ref="F224:I224"/>
    <mergeCell ref="L224:M224"/>
    <mergeCell ref="N224:Q224"/>
    <mergeCell ref="F225:I225"/>
    <mergeCell ref="L225:M225"/>
    <mergeCell ref="N225:Q225"/>
    <mergeCell ref="F227:I227"/>
    <mergeCell ref="L227:M227"/>
    <mergeCell ref="N227:Q227"/>
    <mergeCell ref="N208:Q208"/>
    <mergeCell ref="N212:Q212"/>
    <mergeCell ref="N216:Q216"/>
    <mergeCell ref="N223:Q223"/>
    <mergeCell ref="N226:Q226"/>
    <mergeCell ref="N229:Q229"/>
    <mergeCell ref="H1:K1"/>
    <mergeCell ref="S2:U2"/>
    <mergeCell ref="N145:Q145"/>
    <mergeCell ref="N149:Q149"/>
    <mergeCell ref="N150:Q150"/>
    <mergeCell ref="N153:Q153"/>
    <mergeCell ref="N164:Q164"/>
    <mergeCell ref="N167:Q167"/>
    <mergeCell ref="N171:Q171"/>
    <mergeCell ref="N172:Q172"/>
    <mergeCell ref="N192:Q192"/>
    <mergeCell ref="F228:I228"/>
    <mergeCell ref="L228:M228"/>
    <mergeCell ref="N228:Q228"/>
    <mergeCell ref="F220:I220"/>
    <mergeCell ref="L220:M220"/>
    <mergeCell ref="N220:Q220"/>
    <mergeCell ref="F221:I221"/>
  </mergeCells>
  <hyperlinks>
    <hyperlink ref="F1:G1" location="C2" display="1) Krycí list rozpočtu"/>
    <hyperlink ref="H1:K1" location="C86" display="2) Rekapitulace rozpočtu"/>
    <hyperlink ref="L1" location="C129" display="3) Rozpočet"/>
    <hyperlink ref="S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PS-01 - Oprava rozvodů NN</vt:lpstr>
      <vt:lpstr>'PS-01 - Oprava rozvodů NN'!Názvy_tisku</vt:lpstr>
      <vt:lpstr>'PS-01 - Oprava rozvodů NN'!Oblast_tisku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Voznica</dc:creator>
  <cp:lastModifiedBy>Novák</cp:lastModifiedBy>
  <dcterms:created xsi:type="dcterms:W3CDTF">2018-05-23T15:53:22Z</dcterms:created>
  <dcterms:modified xsi:type="dcterms:W3CDTF">2018-06-27T12:04:25Z</dcterms:modified>
</cp:coreProperties>
</file>