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17190" windowHeight="12690"/>
  </bookViews>
  <sheets>
    <sheet name="Rekapitulace stavby" sheetId="1" r:id="rId1"/>
    <sheet name="36a_2017 - Zdravotně tech..." sheetId="2" r:id="rId2"/>
    <sheet name="Pokyny pro vyplnění" sheetId="3" r:id="rId3"/>
  </sheets>
  <definedNames>
    <definedName name="_xlnm._FilterDatabase" localSheetId="1" hidden="1">'36a_2017 - Zdravotně tech...'!$C$88:$K$130</definedName>
    <definedName name="_xlnm.Print_Titles" localSheetId="1">'36a_2017 - Zdravotně tech...'!$88:$88</definedName>
    <definedName name="_xlnm.Print_Titles" localSheetId="0">'Rekapitulace stavby'!$49:$49</definedName>
    <definedName name="_xlnm.Print_Area" localSheetId="1">'36a_2017 - Zdravotně tech...'!$C$4:$J$38,'36a_2017 - Zdravotně tech...'!$C$44:$J$68,'36a_2017 - Zdravotně tech...'!$C$74:$K$130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R127" i="2" l="1"/>
  <c r="T109" i="2"/>
  <c r="T108" i="2" s="1"/>
  <c r="P109" i="2"/>
  <c r="T105" i="2"/>
  <c r="P105" i="2"/>
  <c r="R95" i="2"/>
  <c r="T91" i="2"/>
  <c r="P91" i="2"/>
  <c r="AY53" i="1"/>
  <c r="AX53" i="1"/>
  <c r="BI128" i="2"/>
  <c r="BH128" i="2"/>
  <c r="BG128" i="2"/>
  <c r="BF128" i="2"/>
  <c r="T128" i="2"/>
  <c r="T127" i="2" s="1"/>
  <c r="R128" i="2"/>
  <c r="P128" i="2"/>
  <c r="P127" i="2" s="1"/>
  <c r="BK128" i="2"/>
  <c r="BK127" i="2" s="1"/>
  <c r="J127" i="2" s="1"/>
  <c r="J67" i="2" s="1"/>
  <c r="J128" i="2"/>
  <c r="BE128" i="2" s="1"/>
  <c r="BI125" i="2"/>
  <c r="BH125" i="2"/>
  <c r="BG125" i="2"/>
  <c r="BF125" i="2"/>
  <c r="BE125" i="2"/>
  <c r="T125" i="2"/>
  <c r="R125" i="2"/>
  <c r="P125" i="2"/>
  <c r="BK125" i="2"/>
  <c r="J125" i="2"/>
  <c r="BI122" i="2"/>
  <c r="BH122" i="2"/>
  <c r="BG122" i="2"/>
  <c r="BF122" i="2"/>
  <c r="BE122" i="2"/>
  <c r="T122" i="2"/>
  <c r="R122" i="2"/>
  <c r="P122" i="2"/>
  <c r="BK122" i="2"/>
  <c r="J122" i="2"/>
  <c r="BI119" i="2"/>
  <c r="BH119" i="2"/>
  <c r="BG119" i="2"/>
  <c r="BF119" i="2"/>
  <c r="BE119" i="2"/>
  <c r="T119" i="2"/>
  <c r="R119" i="2"/>
  <c r="P119" i="2"/>
  <c r="BK119" i="2"/>
  <c r="J119" i="2"/>
  <c r="BI116" i="2"/>
  <c r="BH116" i="2"/>
  <c r="BG116" i="2"/>
  <c r="BF116" i="2"/>
  <c r="BE116" i="2"/>
  <c r="T116" i="2"/>
  <c r="R116" i="2"/>
  <c r="P116" i="2"/>
  <c r="BK116" i="2"/>
  <c r="J116" i="2"/>
  <c r="BI113" i="2"/>
  <c r="BH113" i="2"/>
  <c r="BG113" i="2"/>
  <c r="BF113" i="2"/>
  <c r="BE113" i="2"/>
  <c r="T113" i="2"/>
  <c r="R113" i="2"/>
  <c r="P113" i="2"/>
  <c r="BK113" i="2"/>
  <c r="J113" i="2"/>
  <c r="BI110" i="2"/>
  <c r="BH110" i="2"/>
  <c r="BG110" i="2"/>
  <c r="BF110" i="2"/>
  <c r="BE110" i="2"/>
  <c r="T110" i="2"/>
  <c r="R110" i="2"/>
  <c r="R109" i="2" s="1"/>
  <c r="R108" i="2" s="1"/>
  <c r="P110" i="2"/>
  <c r="BK110" i="2"/>
  <c r="BK109" i="2" s="1"/>
  <c r="J110" i="2"/>
  <c r="BI106" i="2"/>
  <c r="BH106" i="2"/>
  <c r="BG106" i="2"/>
  <c r="BF106" i="2"/>
  <c r="BE106" i="2"/>
  <c r="T106" i="2"/>
  <c r="R106" i="2"/>
  <c r="R105" i="2" s="1"/>
  <c r="P106" i="2"/>
  <c r="BK106" i="2"/>
  <c r="BK105" i="2" s="1"/>
  <c r="J105" i="2" s="1"/>
  <c r="J64" i="2" s="1"/>
  <c r="J106" i="2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6" i="2"/>
  <c r="BH96" i="2"/>
  <c r="BG96" i="2"/>
  <c r="BF96" i="2"/>
  <c r="F33" i="2" s="1"/>
  <c r="BA53" i="1" s="1"/>
  <c r="BA52" i="1" s="1"/>
  <c r="AW52" i="1" s="1"/>
  <c r="T96" i="2"/>
  <c r="T95" i="2" s="1"/>
  <c r="R96" i="2"/>
  <c r="P96" i="2"/>
  <c r="P95" i="2" s="1"/>
  <c r="BK96" i="2"/>
  <c r="BK95" i="2" s="1"/>
  <c r="J95" i="2" s="1"/>
  <c r="J63" i="2" s="1"/>
  <c r="J96" i="2"/>
  <c r="BE96" i="2" s="1"/>
  <c r="BI92" i="2"/>
  <c r="F36" i="2" s="1"/>
  <c r="BD53" i="1" s="1"/>
  <c r="BH92" i="2"/>
  <c r="F35" i="2" s="1"/>
  <c r="BC53" i="1" s="1"/>
  <c r="BC52" i="1" s="1"/>
  <c r="AY52" i="1" s="1"/>
  <c r="BG92" i="2"/>
  <c r="F34" i="2" s="1"/>
  <c r="BB53" i="1" s="1"/>
  <c r="BF92" i="2"/>
  <c r="J33" i="2" s="1"/>
  <c r="AW53" i="1" s="1"/>
  <c r="BE92" i="2"/>
  <c r="T92" i="2"/>
  <c r="R92" i="2"/>
  <c r="R91" i="2" s="1"/>
  <c r="P92" i="2"/>
  <c r="BK92" i="2"/>
  <c r="BK91" i="2" s="1"/>
  <c r="J92" i="2"/>
  <c r="J85" i="2"/>
  <c r="F85" i="2"/>
  <c r="F83" i="2"/>
  <c r="E81" i="2"/>
  <c r="E77" i="2"/>
  <c r="J55" i="2"/>
  <c r="F55" i="2"/>
  <c r="F53" i="2"/>
  <c r="E51" i="2"/>
  <c r="J20" i="2"/>
  <c r="E20" i="2"/>
  <c r="J19" i="2"/>
  <c r="J14" i="2"/>
  <c r="E7" i="2"/>
  <c r="E47" i="2" s="1"/>
  <c r="W27" i="1"/>
  <c r="BD52" i="1"/>
  <c r="BD51" i="1" s="1"/>
  <c r="W30" i="1" s="1"/>
  <c r="BB52" i="1"/>
  <c r="BB51" i="1" s="1"/>
  <c r="AX51" i="1" s="1"/>
  <c r="AX52" i="1"/>
  <c r="AS52" i="1"/>
  <c r="BC51" i="1"/>
  <c r="W29" i="1" s="1"/>
  <c r="BA51" i="1"/>
  <c r="AY51" i="1"/>
  <c r="AW51" i="1"/>
  <c r="AK27" i="1" s="1"/>
  <c r="AS51" i="1"/>
  <c r="L47" i="1"/>
  <c r="AM46" i="1"/>
  <c r="L46" i="1"/>
  <c r="AM44" i="1"/>
  <c r="L44" i="1"/>
  <c r="L42" i="1"/>
  <c r="L41" i="1"/>
  <c r="J83" i="2" l="1"/>
  <c r="J53" i="2"/>
  <c r="F56" i="2"/>
  <c r="F86" i="2"/>
  <c r="J109" i="2"/>
  <c r="J66" i="2" s="1"/>
  <c r="BK108" i="2"/>
  <c r="J108" i="2" s="1"/>
  <c r="J65" i="2" s="1"/>
  <c r="P90" i="2"/>
  <c r="W28" i="1"/>
  <c r="J91" i="2"/>
  <c r="J62" i="2" s="1"/>
  <c r="BK90" i="2"/>
  <c r="R90" i="2"/>
  <c r="R89" i="2" s="1"/>
  <c r="J32" i="2"/>
  <c r="AV53" i="1" s="1"/>
  <c r="AT53" i="1" s="1"/>
  <c r="T90" i="2"/>
  <c r="T89" i="2" s="1"/>
  <c r="P108" i="2"/>
  <c r="F32" i="2"/>
  <c r="AZ53" i="1" s="1"/>
  <c r="AZ52" i="1" s="1"/>
  <c r="J90" i="2" l="1"/>
  <c r="J61" i="2" s="1"/>
  <c r="BK89" i="2"/>
  <c r="J89" i="2" s="1"/>
  <c r="AZ51" i="1"/>
  <c r="AV52" i="1"/>
  <c r="AT52" i="1" s="1"/>
  <c r="P89" i="2"/>
  <c r="AU53" i="1" s="1"/>
  <c r="AU52" i="1" s="1"/>
  <c r="AU51" i="1" s="1"/>
  <c r="J29" i="2" l="1"/>
  <c r="J60" i="2"/>
  <c r="AV51" i="1"/>
  <c r="W26" i="1"/>
  <c r="AK26" i="1" l="1"/>
  <c r="AT51" i="1"/>
  <c r="AG53" i="1"/>
  <c r="J38" i="2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<sst xmlns="http://schemas.openxmlformats.org/spreadsheetml/2006/main" count="1092" uniqueCount="374">
  <si>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</si>
  <si>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</si>
  <si>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</si>
  <si>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</si>
  <si>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</si>
  <si>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</si>
  <si>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</si>
  <si>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{8173f42c-db0e-4f1c-a33e-d8ee4549b2b6}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</si>
  <si>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</si>
  <si>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</si>
  <si>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</si>
  <si>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</si>
  <si>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</si>
  <si>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</si>
  <si>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</si>
  <si>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</si>
  <si>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36a_2017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</si>
  <si>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</si>
  <si>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</si>
  <si>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předávací stanice v budově Stará menza-VŠB-TU</t>
  </si>
  <si>
    <t>KSO:</t>
  </si>
  <si>
    <t/>
  </si>
  <si>
    <t>CC-CZ:</t>
  </si>
  <si>
    <t>Místo:</t>
  </si>
  <si>
    <t xml:space="preserve"> </t>
  </si>
  <si>
    <t>Datum:</t>
  </si>
  <si>
    <t>6. 12. 2017</t>
  </si>
  <si>
    <t>Zadavatel:</t>
  </si>
  <si>
    <t>IČ:</t>
  </si>
  <si>
    <t>VŠB-TU Ostrava, 17.listopadu 2172/15, Ostrava</t>
  </si>
  <si>
    <t>DIČ:</t>
  </si>
  <si>
    <t>Uchazeč:</t>
  </si>
  <si>
    <t>Vyplň údaj</t>
  </si>
  <si>
    <t>Projektant:</t>
  </si>
  <si>
    <t>MARPO s.r.o., 28.října 66/201, Ostrava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</si>
  <si>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</si>
  <si>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</si>
  <si>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</si>
  <si>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</si>
  <si>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</si>
  <si>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</si>
  <si>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</si>
  <si>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</si>
  <si>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</si>
  <si>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</si>
  <si>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</si>
  <si>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</si>
  <si>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</si>
  <si>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</si>
  <si>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</si>
  <si>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</si>
  <si>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</si>
  <si>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</si>
  <si>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</si>
  <si>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</si>
  <si>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</si>
  <si>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</si>
  <si>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</si>
  <si>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</si>
  <si>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</si>
  <si>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</si>
  <si>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</si>
  <si>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</si>
  <si>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</si>
  <si>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</si>
  <si>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</si>
  <si>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</si>
  <si>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</si>
  <si>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</si>
  <si>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</si>
  <si>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</si>
  <si>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</si>
  <si>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</si>
  <si>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</si>
  <si>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</si>
  <si>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</si>
  <si>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Objekt SO02 - Vnitřní instalace</t>
  </si>
  <si>
    <t>STA</t>
  </si>
  <si>
    <t>1</t>
  </si>
  <si>
    <t>{bb9da5b7-cb65-4ea6-8f51-dd5da1eca88c}</t>
  </si>
  <si>
    <t>2</t>
  </si>
  <si>
    <t>/</t>
  </si>
  <si>
    <t>Zdravotně technické instalace</t>
  </si>
  <si>
    <t>Soupis</t>
  </si>
  <si>
    <t>{8d7ae45a-bb3a-4b96-b3e4-a042ce06a414}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</si>
  <si>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</si>
  <si>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</si>
  <si>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</si>
  <si>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</si>
  <si>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</si>
  <si>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</si>
  <si>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</si>
  <si>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36a_2017 - Objekt SO02 - Vnitřní instalace</t>
  </si>
  <si>
    <t>Soupis:</t>
  </si>
  <si>
    <t>36a_2017 -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</si>
  <si>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</si>
  <si>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</si>
  <si>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</si>
  <si>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</si>
  <si>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</si>
  <si>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</si>
  <si>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</si>
  <si>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</si>
  <si>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</si>
  <si>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</si>
  <si>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</si>
  <si>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</si>
  <si>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</si>
  <si>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</si>
  <si>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</si>
  <si>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</si>
  <si>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</si>
  <si>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</si>
  <si>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</si>
  <si>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</si>
  <si>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</si>
  <si>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</si>
  <si>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</si>
  <si>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</si>
  <si>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</si>
  <si>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</si>
  <si>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</si>
  <si>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</si>
  <si>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</si>
  <si>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</si>
  <si>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</si>
  <si>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</si>
  <si>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</si>
  <si>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</si>
  <si>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</si>
  <si>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CS ÚRS 2017 01</t>
  </si>
  <si>
    <t>2072955702</t>
  </si>
  <si>
    <t>P</t>
  </si>
  <si>
    <t>Poznámka k položce:
výkr.č.D.1.4.2-1,2</t>
  </si>
  <si>
    <t>VV</t>
  </si>
  <si>
    <t>1+1</t>
  </si>
  <si>
    <t>9</t>
  </si>
  <si>
    <t>Ostatní konstrukce a práce, bourání</t>
  </si>
  <si>
    <t>953941711</t>
  </si>
  <si>
    <t>Osazení drobných kovových výrobků bez jejich dodání s vysekáním kapes pro upevňovací prvky se zazděním, zabetonováním nebo zalitím objímek nebo držáků, ve zdivu cihelném</t>
  </si>
  <si>
    <t>843215975</t>
  </si>
  <si>
    <t>6</t>
  </si>
  <si>
    <t>3</t>
  </si>
  <si>
    <t>M</t>
  </si>
  <si>
    <t>423928810</t>
  </si>
  <si>
    <t>objímka s gumou pro rozvody TZB M10x30 d110</t>
  </si>
  <si>
    <t>8</t>
  </si>
  <si>
    <t>-1801032257</t>
  </si>
  <si>
    <t>972054341</t>
  </si>
  <si>
    <t>Vybourání otvorů ve stropech nebo klenbách železobetonových bez odstranění podlahy a násypu, plochy do 0,25 m2, tl. do 150 mm</t>
  </si>
  <si>
    <t>433529061</t>
  </si>
  <si>
    <t>997</t>
  </si>
  <si>
    <t>Přesun sutě</t>
  </si>
  <si>
    <t>5</t>
  </si>
  <si>
    <t>997013151</t>
  </si>
  <si>
    <t>Vnitrostaveništní doprava suti a vybouraných hmot vodorovně do 50 m svisle s omezením mechanizace pro budovy a haly výšky do 6 m</t>
  </si>
  <si>
    <t>t</t>
  </si>
  <si>
    <t>-1413672690</t>
  </si>
  <si>
    <t>PSV</t>
  </si>
  <si>
    <t>Práce a dodávky PSV</t>
  </si>
  <si>
    <t>721</t>
  </si>
  <si>
    <t>Zdravotechnika - vnitřní kanalizace</t>
  </si>
  <si>
    <t>721173401</t>
  </si>
  <si>
    <t>Potrubí z plastových trub PVC SN4 svodné (ležaté) DN 110</t>
  </si>
  <si>
    <t>m</t>
  </si>
  <si>
    <t>16</t>
  </si>
  <si>
    <t>-1746069918</t>
  </si>
  <si>
    <t>7</t>
  </si>
  <si>
    <t>721211422</t>
  </si>
  <si>
    <t>Podlahové vpusti se svislým odtokem DN110 mřížka nerez 138x138, suchá zápachová uzávěrka</t>
  </si>
  <si>
    <t>-1115811041</t>
  </si>
  <si>
    <t>721171917</t>
  </si>
  <si>
    <t>Opravy odpadního potrubí plastového propojení dosavadního potrubí DN 125</t>
  </si>
  <si>
    <t>-425156733</t>
  </si>
  <si>
    <t>721171905</t>
  </si>
  <si>
    <t>Opravy odpadního potrubí plastového vsazení odbočky do potrubí DN 125</t>
  </si>
  <si>
    <t>-2034803891</t>
  </si>
  <si>
    <t>10</t>
  </si>
  <si>
    <t>721290111</t>
  </si>
  <si>
    <t>Zkouška těsnosti kanalizace v objektech vodou do DN 125</t>
  </si>
  <si>
    <t>-1234860257</t>
  </si>
  <si>
    <t>Poznámka k položce:
výkr.č.D.1.4.2-1</t>
  </si>
  <si>
    <t>11</t>
  </si>
  <si>
    <t>998721101</t>
  </si>
  <si>
    <t>Přesun hmot pro vnitřní kanalizace stanovený z hmotnosti přesunovaného materiálu vodorovná dopravní vzdálenost do 50 m v objektech výšky do 6 m</t>
  </si>
  <si>
    <t>-932447726</t>
  </si>
  <si>
    <t>727</t>
  </si>
  <si>
    <t>Zdravotechnika - požární ochrana</t>
  </si>
  <si>
    <t>12</t>
  </si>
  <si>
    <t>727121112</t>
  </si>
  <si>
    <t>Protipožární ochranné manžety z jedné strany dělící konstrukce požární odolnost EI 90 D 110</t>
  </si>
  <si>
    <t>-1253363637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</si>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</sst>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7"/>
      <c r="AQ5" s="29"/>
      <c r="BE5" s="319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3" t="s">
        <v>19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7"/>
      <c r="AQ6" s="29"/>
      <c r="BE6" s="320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0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0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0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0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0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0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0"/>
      <c r="BS13" s="22" t="s">
        <v>8</v>
      </c>
    </row>
    <row r="14" spans="1:74">
      <c r="B14" s="26"/>
      <c r="C14" s="27"/>
      <c r="D14" s="27"/>
      <c r="E14" s="324" t="s">
        <v>32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0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0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0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0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0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0"/>
      <c r="BS19" s="22" t="s">
        <v>8</v>
      </c>
    </row>
    <row r="20" spans="2:71" ht="48.75" customHeight="1">
      <c r="B20" s="26"/>
      <c r="C20" s="27"/>
      <c r="D20" s="27"/>
      <c r="E20" s="326" t="s">
        <v>37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27"/>
      <c r="AP20" s="27"/>
      <c r="AQ20" s="29"/>
      <c r="BE20" s="32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0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7">
        <f>ROUND(AG51,2)</f>
        <v>0</v>
      </c>
      <c r="AL23" s="328"/>
      <c r="AM23" s="328"/>
      <c r="AN23" s="328"/>
      <c r="AO23" s="328"/>
      <c r="AP23" s="40"/>
      <c r="AQ23" s="43"/>
      <c r="BE23" s="32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0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9" t="s">
        <v>39</v>
      </c>
      <c r="M25" s="329"/>
      <c r="N25" s="329"/>
      <c r="O25" s="329"/>
      <c r="P25" s="40"/>
      <c r="Q25" s="40"/>
      <c r="R25" s="40"/>
      <c r="S25" s="40"/>
      <c r="T25" s="40"/>
      <c r="U25" s="40"/>
      <c r="V25" s="40"/>
      <c r="W25" s="329" t="s">
        <v>40</v>
      </c>
      <c r="X25" s="329"/>
      <c r="Y25" s="329"/>
      <c r="Z25" s="329"/>
      <c r="AA25" s="329"/>
      <c r="AB25" s="329"/>
      <c r="AC25" s="329"/>
      <c r="AD25" s="329"/>
      <c r="AE25" s="329"/>
      <c r="AF25" s="40"/>
      <c r="AG25" s="40"/>
      <c r="AH25" s="40"/>
      <c r="AI25" s="40"/>
      <c r="AJ25" s="40"/>
      <c r="AK25" s="329" t="s">
        <v>41</v>
      </c>
      <c r="AL25" s="329"/>
      <c r="AM25" s="329"/>
      <c r="AN25" s="329"/>
      <c r="AO25" s="329"/>
      <c r="AP25" s="40"/>
      <c r="AQ25" s="43"/>
      <c r="BE25" s="320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30">
        <v>0.21</v>
      </c>
      <c r="M26" s="331"/>
      <c r="N26" s="331"/>
      <c r="O26" s="331"/>
      <c r="P26" s="46"/>
      <c r="Q26" s="46"/>
      <c r="R26" s="46"/>
      <c r="S26" s="46"/>
      <c r="T26" s="46"/>
      <c r="U26" s="46"/>
      <c r="V26" s="46"/>
      <c r="W26" s="332">
        <f>ROUND(AZ51,2)</f>
        <v>0</v>
      </c>
      <c r="X26" s="331"/>
      <c r="Y26" s="331"/>
      <c r="Z26" s="331"/>
      <c r="AA26" s="331"/>
      <c r="AB26" s="331"/>
      <c r="AC26" s="331"/>
      <c r="AD26" s="331"/>
      <c r="AE26" s="331"/>
      <c r="AF26" s="46"/>
      <c r="AG26" s="46"/>
      <c r="AH26" s="46"/>
      <c r="AI26" s="46"/>
      <c r="AJ26" s="46"/>
      <c r="AK26" s="332">
        <f>ROUND(AV51,2)</f>
        <v>0</v>
      </c>
      <c r="AL26" s="331"/>
      <c r="AM26" s="331"/>
      <c r="AN26" s="331"/>
      <c r="AO26" s="331"/>
      <c r="AP26" s="46"/>
      <c r="AQ26" s="48"/>
      <c r="BE26" s="320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30">
        <v>0.15</v>
      </c>
      <c r="M27" s="331"/>
      <c r="N27" s="331"/>
      <c r="O27" s="331"/>
      <c r="P27" s="46"/>
      <c r="Q27" s="46"/>
      <c r="R27" s="46"/>
      <c r="S27" s="46"/>
      <c r="T27" s="46"/>
      <c r="U27" s="46"/>
      <c r="V27" s="46"/>
      <c r="W27" s="332">
        <f>ROUND(BA51,2)</f>
        <v>0</v>
      </c>
      <c r="X27" s="331"/>
      <c r="Y27" s="331"/>
      <c r="Z27" s="331"/>
      <c r="AA27" s="331"/>
      <c r="AB27" s="331"/>
      <c r="AC27" s="331"/>
      <c r="AD27" s="331"/>
      <c r="AE27" s="331"/>
      <c r="AF27" s="46"/>
      <c r="AG27" s="46"/>
      <c r="AH27" s="46"/>
      <c r="AI27" s="46"/>
      <c r="AJ27" s="46"/>
      <c r="AK27" s="332">
        <f>ROUND(AW51,2)</f>
        <v>0</v>
      </c>
      <c r="AL27" s="331"/>
      <c r="AM27" s="331"/>
      <c r="AN27" s="331"/>
      <c r="AO27" s="331"/>
      <c r="AP27" s="46"/>
      <c r="AQ27" s="48"/>
      <c r="BE27" s="320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30">
        <v>0.21</v>
      </c>
      <c r="M28" s="331"/>
      <c r="N28" s="331"/>
      <c r="O28" s="331"/>
      <c r="P28" s="46"/>
      <c r="Q28" s="46"/>
      <c r="R28" s="46"/>
      <c r="S28" s="46"/>
      <c r="T28" s="46"/>
      <c r="U28" s="46"/>
      <c r="V28" s="46"/>
      <c r="W28" s="332">
        <f>ROUND(BB51,2)</f>
        <v>0</v>
      </c>
      <c r="X28" s="331"/>
      <c r="Y28" s="331"/>
      <c r="Z28" s="331"/>
      <c r="AA28" s="331"/>
      <c r="AB28" s="331"/>
      <c r="AC28" s="331"/>
      <c r="AD28" s="331"/>
      <c r="AE28" s="331"/>
      <c r="AF28" s="46"/>
      <c r="AG28" s="46"/>
      <c r="AH28" s="46"/>
      <c r="AI28" s="46"/>
      <c r="AJ28" s="46"/>
      <c r="AK28" s="332">
        <v>0</v>
      </c>
      <c r="AL28" s="331"/>
      <c r="AM28" s="331"/>
      <c r="AN28" s="331"/>
      <c r="AO28" s="331"/>
      <c r="AP28" s="46"/>
      <c r="AQ28" s="48"/>
      <c r="BE28" s="320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30">
        <v>0.15</v>
      </c>
      <c r="M29" s="331"/>
      <c r="N29" s="331"/>
      <c r="O29" s="331"/>
      <c r="P29" s="46"/>
      <c r="Q29" s="46"/>
      <c r="R29" s="46"/>
      <c r="S29" s="46"/>
      <c r="T29" s="46"/>
      <c r="U29" s="46"/>
      <c r="V29" s="46"/>
      <c r="W29" s="332">
        <f>ROUND(BC51,2)</f>
        <v>0</v>
      </c>
      <c r="X29" s="331"/>
      <c r="Y29" s="331"/>
      <c r="Z29" s="331"/>
      <c r="AA29" s="331"/>
      <c r="AB29" s="331"/>
      <c r="AC29" s="331"/>
      <c r="AD29" s="331"/>
      <c r="AE29" s="331"/>
      <c r="AF29" s="46"/>
      <c r="AG29" s="46"/>
      <c r="AH29" s="46"/>
      <c r="AI29" s="46"/>
      <c r="AJ29" s="46"/>
      <c r="AK29" s="332">
        <v>0</v>
      </c>
      <c r="AL29" s="331"/>
      <c r="AM29" s="331"/>
      <c r="AN29" s="331"/>
      <c r="AO29" s="331"/>
      <c r="AP29" s="46"/>
      <c r="AQ29" s="48"/>
      <c r="BE29" s="320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30">
        <v>0</v>
      </c>
      <c r="M30" s="331"/>
      <c r="N30" s="331"/>
      <c r="O30" s="331"/>
      <c r="P30" s="46"/>
      <c r="Q30" s="46"/>
      <c r="R30" s="46"/>
      <c r="S30" s="46"/>
      <c r="T30" s="46"/>
      <c r="U30" s="46"/>
      <c r="V30" s="46"/>
      <c r="W30" s="332">
        <f>ROUND(BD51,2)</f>
        <v>0</v>
      </c>
      <c r="X30" s="331"/>
      <c r="Y30" s="331"/>
      <c r="Z30" s="331"/>
      <c r="AA30" s="331"/>
      <c r="AB30" s="331"/>
      <c r="AC30" s="331"/>
      <c r="AD30" s="331"/>
      <c r="AE30" s="331"/>
      <c r="AF30" s="46"/>
      <c r="AG30" s="46"/>
      <c r="AH30" s="46"/>
      <c r="AI30" s="46"/>
      <c r="AJ30" s="46"/>
      <c r="AK30" s="332">
        <v>0</v>
      </c>
      <c r="AL30" s="331"/>
      <c r="AM30" s="331"/>
      <c r="AN30" s="331"/>
      <c r="AO30" s="331"/>
      <c r="AP30" s="46"/>
      <c r="AQ30" s="48"/>
      <c r="BE30" s="32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0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33" t="s">
        <v>50</v>
      </c>
      <c r="Y32" s="334"/>
      <c r="Z32" s="334"/>
      <c r="AA32" s="334"/>
      <c r="AB32" s="334"/>
      <c r="AC32" s="51"/>
      <c r="AD32" s="51"/>
      <c r="AE32" s="51"/>
      <c r="AF32" s="51"/>
      <c r="AG32" s="51"/>
      <c r="AH32" s="51"/>
      <c r="AI32" s="51"/>
      <c r="AJ32" s="51"/>
      <c r="AK32" s="335">
        <f>SUM(AK23:AK30)</f>
        <v>0</v>
      </c>
      <c r="AL32" s="334"/>
      <c r="AM32" s="334"/>
      <c r="AN32" s="334"/>
      <c r="AO32" s="336"/>
      <c r="AP32" s="49"/>
      <c r="AQ32" s="53"/>
      <c r="BE32" s="32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36a_2017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7" t="str">
        <f>K6</f>
        <v>Rekonstrukce předávací stanice v budově Stará menza-VŠB-TU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9" t="str">
        <f>IF(AN8= "","",AN8)</f>
        <v>6. 12. 2017</v>
      </c>
      <c r="AN44" s="339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VŠB-TU Ostrava, 17.listopadu 2172/15, Ostrava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0" t="str">
        <f>IF(E17="","",E17)</f>
        <v>MARPO s.r.o., 28.října 66/201, Ostrava</v>
      </c>
      <c r="AN46" s="340"/>
      <c r="AO46" s="340"/>
      <c r="AP46" s="340"/>
      <c r="AQ46" s="61"/>
      <c r="AR46" s="59"/>
      <c r="AS46" s="341" t="s">
        <v>52</v>
      </c>
      <c r="AT46" s="342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3"/>
      <c r="AT47" s="344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5"/>
      <c r="AT48" s="346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7" t="s">
        <v>53</v>
      </c>
      <c r="D49" s="348"/>
      <c r="E49" s="348"/>
      <c r="F49" s="348"/>
      <c r="G49" s="348"/>
      <c r="H49" s="77"/>
      <c r="I49" s="349" t="s">
        <v>54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55</v>
      </c>
      <c r="AH49" s="348"/>
      <c r="AI49" s="348"/>
      <c r="AJ49" s="348"/>
      <c r="AK49" s="348"/>
      <c r="AL49" s="348"/>
      <c r="AM49" s="348"/>
      <c r="AN49" s="349" t="s">
        <v>56</v>
      </c>
      <c r="AO49" s="348"/>
      <c r="AP49" s="348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8">
        <f>ROUND(AG52,2)</f>
        <v>0</v>
      </c>
      <c r="AH51" s="358"/>
      <c r="AI51" s="358"/>
      <c r="AJ51" s="358"/>
      <c r="AK51" s="358"/>
      <c r="AL51" s="358"/>
      <c r="AM51" s="358"/>
      <c r="AN51" s="359">
        <f>SUM(AG51,AT51)</f>
        <v>0</v>
      </c>
      <c r="AO51" s="359"/>
      <c r="AP51" s="359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37.5" customHeight="1">
      <c r="B52" s="94"/>
      <c r="C52" s="95"/>
      <c r="D52" s="354" t="s">
        <v>16</v>
      </c>
      <c r="E52" s="354"/>
      <c r="F52" s="354"/>
      <c r="G52" s="354"/>
      <c r="H52" s="354"/>
      <c r="I52" s="96"/>
      <c r="J52" s="354" t="s">
        <v>76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3">
        <f>ROUND(AG53,2)</f>
        <v>0</v>
      </c>
      <c r="AH52" s="352"/>
      <c r="AI52" s="352"/>
      <c r="AJ52" s="352"/>
      <c r="AK52" s="352"/>
      <c r="AL52" s="352"/>
      <c r="AM52" s="352"/>
      <c r="AN52" s="351">
        <f>SUM(AG52,AT52)</f>
        <v>0</v>
      </c>
      <c r="AO52" s="352"/>
      <c r="AP52" s="352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57" t="s">
        <v>16</v>
      </c>
      <c r="F53" s="357"/>
      <c r="G53" s="357"/>
      <c r="H53" s="357"/>
      <c r="I53" s="357"/>
      <c r="J53" s="106"/>
      <c r="K53" s="357" t="s">
        <v>82</v>
      </c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5">
        <f>'36a_2017 - Zdravotně tech...'!J29</f>
        <v>0</v>
      </c>
      <c r="AH53" s="356"/>
      <c r="AI53" s="356"/>
      <c r="AJ53" s="356"/>
      <c r="AK53" s="356"/>
      <c r="AL53" s="356"/>
      <c r="AM53" s="356"/>
      <c r="AN53" s="355">
        <f>SUM(AG53,AT53)</f>
        <v>0</v>
      </c>
      <c r="AO53" s="356"/>
      <c r="AP53" s="356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'36a_2017 - Zdravotně tech...'!P89</f>
        <v>0</v>
      </c>
      <c r="AV53" s="110">
        <f>'36a_2017 - Zdravotně tech...'!J32</f>
        <v>0</v>
      </c>
      <c r="AW53" s="110">
        <f>'36a_2017 - Zdravotně tech...'!J33</f>
        <v>0</v>
      </c>
      <c r="AX53" s="110">
        <f>'36a_2017 - Zdravotně tech...'!J34</f>
        <v>0</v>
      </c>
      <c r="AY53" s="110">
        <f>'36a_2017 - Zdravotně tech...'!J35</f>
        <v>0</v>
      </c>
      <c r="AZ53" s="110">
        <f>'36a_2017 - Zdravotně tech...'!F32</f>
        <v>0</v>
      </c>
      <c r="BA53" s="110">
        <f>'36a_2017 - Zdravotně tech...'!F33</f>
        <v>0</v>
      </c>
      <c r="BB53" s="110">
        <f>'36a_2017 - Zdravotně tech...'!F34</f>
        <v>0</v>
      </c>
      <c r="BC53" s="110">
        <f>'36a_2017 - Zdravotně tech...'!F35</f>
        <v>0</v>
      </c>
      <c r="BD53" s="112">
        <f>'36a_2017 - Zdravotně tech...'!F36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36a_2017 - Zdravotně tech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8" t="s">
        <v>86</v>
      </c>
      <c r="H1" s="368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1" t="str">
        <f>'Rekapitulace stavby'!K6</f>
        <v>Rekonstrukce předávací stanice v budově Stará menza-VŠB-TU</v>
      </c>
      <c r="F7" s="362"/>
      <c r="G7" s="362"/>
      <c r="H7" s="362"/>
      <c r="I7" s="120"/>
      <c r="J7" s="27"/>
      <c r="K7" s="29"/>
    </row>
    <row r="8" spans="1:70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1" t="s">
        <v>92</v>
      </c>
      <c r="F9" s="363"/>
      <c r="G9" s="363"/>
      <c r="H9" s="363"/>
      <c r="I9" s="121"/>
      <c r="J9" s="40"/>
      <c r="K9" s="43"/>
    </row>
    <row r="10" spans="1:70" s="1" customFormat="1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4" t="s">
        <v>94</v>
      </c>
      <c r="F11" s="363"/>
      <c r="G11" s="363"/>
      <c r="H11" s="363"/>
      <c r="I11" s="121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6. 12. 2017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26" t="s">
        <v>21</v>
      </c>
      <c r="F26" s="326"/>
      <c r="G26" s="326"/>
      <c r="H26" s="326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ROUND(J89,2)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ROUND(SUM(BE89:BE130), 2)</f>
        <v>0</v>
      </c>
      <c r="G32" s="40"/>
      <c r="H32" s="40"/>
      <c r="I32" s="134">
        <v>0.21</v>
      </c>
      <c r="J32" s="133">
        <f>ROUND(ROUND((SUM(BE89:BE130)),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ROUND(SUM(BF89:BF130), 2)</f>
        <v>0</v>
      </c>
      <c r="G33" s="40"/>
      <c r="H33" s="40"/>
      <c r="I33" s="134">
        <v>0.15</v>
      </c>
      <c r="J33" s="133">
        <f>ROUND(ROUND((SUM(BF89:BF130)),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ROUND(SUM(BG89:BG130),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ROUND(SUM(BH89:BH130),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ROUND(SUM(BI89:BI130),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95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1" t="str">
        <f>E7</f>
        <v>Rekonstrukce předávací stanice v budově Stará menza-VŠB-TU</v>
      </c>
      <c r="F47" s="362"/>
      <c r="G47" s="362"/>
      <c r="H47" s="362"/>
      <c r="I47" s="121"/>
      <c r="J47" s="40"/>
      <c r="K47" s="43"/>
    </row>
    <row r="48" spans="2:11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1" t="s">
        <v>92</v>
      </c>
      <c r="F49" s="363"/>
      <c r="G49" s="363"/>
      <c r="H49" s="363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4" t="str">
        <f>E11</f>
        <v>36a_2017 - Zdravotně technické instalace</v>
      </c>
      <c r="F51" s="363"/>
      <c r="G51" s="363"/>
      <c r="H51" s="363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6. 12. 2017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VŠB-TU Ostrava, 17.listopadu 2172/15, Ostrava</v>
      </c>
      <c r="G55" s="40"/>
      <c r="H55" s="40"/>
      <c r="I55" s="122" t="s">
        <v>33</v>
      </c>
      <c r="J55" s="33" t="str">
        <f>E23</f>
        <v>MARPO s.r.o., 28.října 66/201, Ostrava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96</v>
      </c>
      <c r="D58" s="135"/>
      <c r="E58" s="135"/>
      <c r="F58" s="135"/>
      <c r="G58" s="135"/>
      <c r="H58" s="135"/>
      <c r="I58" s="148"/>
      <c r="J58" s="149" t="s">
        <v>97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98</v>
      </c>
      <c r="D60" s="40"/>
      <c r="E60" s="40"/>
      <c r="F60" s="40"/>
      <c r="G60" s="40"/>
      <c r="H60" s="40"/>
      <c r="I60" s="121"/>
      <c r="J60" s="131">
        <f>J89</f>
        <v>0</v>
      </c>
      <c r="K60" s="43"/>
      <c r="AU60" s="22" t="s">
        <v>99</v>
      </c>
    </row>
    <row r="61" spans="2:47" s="8" customFormat="1" ht="24.95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J90</f>
        <v>0</v>
      </c>
      <c r="K61" s="158"/>
    </row>
    <row r="62" spans="2:47" s="9" customFormat="1" ht="19.899999999999999" customHeight="1">
      <c r="B62" s="159"/>
      <c r="C62" s="160"/>
      <c r="D62" s="161" t="s">
        <v>101</v>
      </c>
      <c r="E62" s="162"/>
      <c r="F62" s="162"/>
      <c r="G62" s="162"/>
      <c r="H62" s="162"/>
      <c r="I62" s="163"/>
      <c r="J62" s="164">
        <f>J91</f>
        <v>0</v>
      </c>
      <c r="K62" s="165"/>
    </row>
    <row r="63" spans="2:47" s="9" customFormat="1" ht="19.899999999999999" customHeight="1">
      <c r="B63" s="159"/>
      <c r="C63" s="160"/>
      <c r="D63" s="161" t="s">
        <v>102</v>
      </c>
      <c r="E63" s="162"/>
      <c r="F63" s="162"/>
      <c r="G63" s="162"/>
      <c r="H63" s="162"/>
      <c r="I63" s="163"/>
      <c r="J63" s="164">
        <f>J95</f>
        <v>0</v>
      </c>
      <c r="K63" s="165"/>
    </row>
    <row r="64" spans="2:47" s="9" customFormat="1" ht="19.899999999999999" customHeight="1">
      <c r="B64" s="159"/>
      <c r="C64" s="160"/>
      <c r="D64" s="161" t="s">
        <v>103</v>
      </c>
      <c r="E64" s="162"/>
      <c r="F64" s="162"/>
      <c r="G64" s="162"/>
      <c r="H64" s="162"/>
      <c r="I64" s="163"/>
      <c r="J64" s="164">
        <f>J105</f>
        <v>0</v>
      </c>
      <c r="K64" s="165"/>
    </row>
    <row r="65" spans="2:12" s="8" customFormat="1" ht="24.95" customHeight="1">
      <c r="B65" s="152"/>
      <c r="C65" s="153"/>
      <c r="D65" s="154" t="s">
        <v>104</v>
      </c>
      <c r="E65" s="155"/>
      <c r="F65" s="155"/>
      <c r="G65" s="155"/>
      <c r="H65" s="155"/>
      <c r="I65" s="156"/>
      <c r="J65" s="157">
        <f>J108</f>
        <v>0</v>
      </c>
      <c r="K65" s="158"/>
    </row>
    <row r="66" spans="2:12" s="9" customFormat="1" ht="19.899999999999999" customHeight="1">
      <c r="B66" s="159"/>
      <c r="C66" s="160"/>
      <c r="D66" s="161" t="s">
        <v>105</v>
      </c>
      <c r="E66" s="162"/>
      <c r="F66" s="162"/>
      <c r="G66" s="162"/>
      <c r="H66" s="162"/>
      <c r="I66" s="163"/>
      <c r="J66" s="164">
        <f>J109</f>
        <v>0</v>
      </c>
      <c r="K66" s="165"/>
    </row>
    <row r="67" spans="2:12" s="9" customFormat="1" ht="19.899999999999999" customHeight="1">
      <c r="B67" s="159"/>
      <c r="C67" s="160"/>
      <c r="D67" s="161" t="s">
        <v>106</v>
      </c>
      <c r="E67" s="162"/>
      <c r="F67" s="162"/>
      <c r="G67" s="162"/>
      <c r="H67" s="162"/>
      <c r="I67" s="163"/>
      <c r="J67" s="164">
        <f>J127</f>
        <v>0</v>
      </c>
      <c r="K67" s="165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21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42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5"/>
      <c r="J73" s="58"/>
      <c r="K73" s="58"/>
      <c r="L73" s="59"/>
    </row>
    <row r="74" spans="2:12" s="1" customFormat="1" ht="36.950000000000003" customHeight="1">
      <c r="B74" s="39"/>
      <c r="C74" s="60" t="s">
        <v>107</v>
      </c>
      <c r="D74" s="61"/>
      <c r="E74" s="61"/>
      <c r="F74" s="61"/>
      <c r="G74" s="61"/>
      <c r="H74" s="61"/>
      <c r="I74" s="166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6"/>
      <c r="J75" s="61"/>
      <c r="K75" s="61"/>
      <c r="L75" s="59"/>
    </row>
    <row r="76" spans="2:12" s="1" customFormat="1" ht="14.45" customHeight="1">
      <c r="B76" s="39"/>
      <c r="C76" s="63" t="s">
        <v>18</v>
      </c>
      <c r="D76" s="61"/>
      <c r="E76" s="61"/>
      <c r="F76" s="61"/>
      <c r="G76" s="61"/>
      <c r="H76" s="61"/>
      <c r="I76" s="166"/>
      <c r="J76" s="61"/>
      <c r="K76" s="61"/>
      <c r="L76" s="59"/>
    </row>
    <row r="77" spans="2:12" s="1" customFormat="1" ht="22.5" customHeight="1">
      <c r="B77" s="39"/>
      <c r="C77" s="61"/>
      <c r="D77" s="61"/>
      <c r="E77" s="365" t="str">
        <f>E7</f>
        <v>Rekonstrukce předávací stanice v budově Stará menza-VŠB-TU</v>
      </c>
      <c r="F77" s="366"/>
      <c r="G77" s="366"/>
      <c r="H77" s="366"/>
      <c r="I77" s="166"/>
      <c r="J77" s="61"/>
      <c r="K77" s="61"/>
      <c r="L77" s="59"/>
    </row>
    <row r="78" spans="2:12">
      <c r="B78" s="26"/>
      <c r="C78" s="63" t="s">
        <v>91</v>
      </c>
      <c r="D78" s="167"/>
      <c r="E78" s="167"/>
      <c r="F78" s="167"/>
      <c r="G78" s="167"/>
      <c r="H78" s="167"/>
      <c r="J78" s="167"/>
      <c r="K78" s="167"/>
      <c r="L78" s="168"/>
    </row>
    <row r="79" spans="2:12" s="1" customFormat="1" ht="22.5" customHeight="1">
      <c r="B79" s="39"/>
      <c r="C79" s="61"/>
      <c r="D79" s="61"/>
      <c r="E79" s="365" t="s">
        <v>92</v>
      </c>
      <c r="F79" s="367"/>
      <c r="G79" s="367"/>
      <c r="H79" s="367"/>
      <c r="I79" s="166"/>
      <c r="J79" s="61"/>
      <c r="K79" s="61"/>
      <c r="L79" s="59"/>
    </row>
    <row r="80" spans="2:12" s="1" customFormat="1" ht="14.45" customHeight="1">
      <c r="B80" s="39"/>
      <c r="C80" s="63" t="s">
        <v>93</v>
      </c>
      <c r="D80" s="61"/>
      <c r="E80" s="61"/>
      <c r="F80" s="61"/>
      <c r="G80" s="61"/>
      <c r="H80" s="61"/>
      <c r="I80" s="166"/>
      <c r="J80" s="61"/>
      <c r="K80" s="61"/>
      <c r="L80" s="59"/>
    </row>
    <row r="81" spans="2:65" s="1" customFormat="1" ht="23.25" customHeight="1">
      <c r="B81" s="39"/>
      <c r="C81" s="61"/>
      <c r="D81" s="61"/>
      <c r="E81" s="337" t="str">
        <f>E11</f>
        <v>36a_2017 - Zdravotně technické instalace</v>
      </c>
      <c r="F81" s="367"/>
      <c r="G81" s="367"/>
      <c r="H81" s="367"/>
      <c r="I81" s="166"/>
      <c r="J81" s="61"/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6"/>
      <c r="J82" s="61"/>
      <c r="K82" s="61"/>
      <c r="L82" s="59"/>
    </row>
    <row r="83" spans="2:65" s="1" customFormat="1" ht="18" customHeight="1">
      <c r="B83" s="39"/>
      <c r="C83" s="63" t="s">
        <v>23</v>
      </c>
      <c r="D83" s="61"/>
      <c r="E83" s="61"/>
      <c r="F83" s="169" t="str">
        <f>F14</f>
        <v xml:space="preserve"> </v>
      </c>
      <c r="G83" s="61"/>
      <c r="H83" s="61"/>
      <c r="I83" s="170" t="s">
        <v>25</v>
      </c>
      <c r="J83" s="71" t="str">
        <f>IF(J14="","",J14)</f>
        <v>6. 12. 2017</v>
      </c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66"/>
      <c r="J84" s="61"/>
      <c r="K84" s="61"/>
      <c r="L84" s="59"/>
    </row>
    <row r="85" spans="2:65" s="1" customFormat="1">
      <c r="B85" s="39"/>
      <c r="C85" s="63" t="s">
        <v>27</v>
      </c>
      <c r="D85" s="61"/>
      <c r="E85" s="61"/>
      <c r="F85" s="169" t="str">
        <f>E17</f>
        <v>VŠB-TU Ostrava, 17.listopadu 2172/15, Ostrava</v>
      </c>
      <c r="G85" s="61"/>
      <c r="H85" s="61"/>
      <c r="I85" s="170" t="s">
        <v>33</v>
      </c>
      <c r="J85" s="169" t="str">
        <f>E23</f>
        <v>MARPO s.r.o., 28.října 66/201, Ostrava</v>
      </c>
      <c r="K85" s="61"/>
      <c r="L85" s="59"/>
    </row>
    <row r="86" spans="2:65" s="1" customFormat="1" ht="14.45" customHeight="1">
      <c r="B86" s="39"/>
      <c r="C86" s="63" t="s">
        <v>31</v>
      </c>
      <c r="D86" s="61"/>
      <c r="E86" s="61"/>
      <c r="F86" s="169" t="str">
        <f>IF(E20="","",E20)</f>
        <v/>
      </c>
      <c r="G86" s="61"/>
      <c r="H86" s="61"/>
      <c r="I86" s="166"/>
      <c r="J86" s="61"/>
      <c r="K86" s="61"/>
      <c r="L86" s="59"/>
    </row>
    <row r="87" spans="2:65" s="1" customFormat="1" ht="10.35" customHeight="1">
      <c r="B87" s="39"/>
      <c r="C87" s="61"/>
      <c r="D87" s="61"/>
      <c r="E87" s="61"/>
      <c r="F87" s="61"/>
      <c r="G87" s="61"/>
      <c r="H87" s="61"/>
      <c r="I87" s="166"/>
      <c r="J87" s="61"/>
      <c r="K87" s="61"/>
      <c r="L87" s="59"/>
    </row>
    <row r="88" spans="2:65" s="10" customFormat="1" ht="29.25" customHeight="1">
      <c r="B88" s="171"/>
      <c r="C88" s="172" t="s">
        <v>108</v>
      </c>
      <c r="D88" s="173" t="s">
        <v>57</v>
      </c>
      <c r="E88" s="173" t="s">
        <v>53</v>
      </c>
      <c r="F88" s="173" t="s">
        <v>109</v>
      </c>
      <c r="G88" s="173" t="s">
        <v>110</v>
      </c>
      <c r="H88" s="173" t="s">
        <v>111</v>
      </c>
      <c r="I88" s="174" t="s">
        <v>112</v>
      </c>
      <c r="J88" s="173" t="s">
        <v>97</v>
      </c>
      <c r="K88" s="175" t="s">
        <v>113</v>
      </c>
      <c r="L88" s="176"/>
      <c r="M88" s="79" t="s">
        <v>114</v>
      </c>
      <c r="N88" s="80" t="s">
        <v>42</v>
      </c>
      <c r="O88" s="80" t="s">
        <v>115</v>
      </c>
      <c r="P88" s="80" t="s">
        <v>116</v>
      </c>
      <c r="Q88" s="80" t="s">
        <v>117</v>
      </c>
      <c r="R88" s="80" t="s">
        <v>118</v>
      </c>
      <c r="S88" s="80" t="s">
        <v>119</v>
      </c>
      <c r="T88" s="81" t="s">
        <v>120</v>
      </c>
    </row>
    <row r="89" spans="2:65" s="1" customFormat="1" ht="29.25" customHeight="1">
      <c r="B89" s="39"/>
      <c r="C89" s="85" t="s">
        <v>98</v>
      </c>
      <c r="D89" s="61"/>
      <c r="E89" s="61"/>
      <c r="F89" s="61"/>
      <c r="G89" s="61"/>
      <c r="H89" s="61"/>
      <c r="I89" s="166"/>
      <c r="J89" s="177">
        <f>BK89</f>
        <v>0</v>
      </c>
      <c r="K89" s="61"/>
      <c r="L89" s="59"/>
      <c r="M89" s="82"/>
      <c r="N89" s="83"/>
      <c r="O89" s="83"/>
      <c r="P89" s="178">
        <f>P90+P108</f>
        <v>0</v>
      </c>
      <c r="Q89" s="83"/>
      <c r="R89" s="178">
        <f>R90+R108</f>
        <v>0.15482000000000001</v>
      </c>
      <c r="S89" s="83"/>
      <c r="T89" s="179">
        <f>T90+T108</f>
        <v>0.18</v>
      </c>
      <c r="AT89" s="22" t="s">
        <v>71</v>
      </c>
      <c r="AU89" s="22" t="s">
        <v>99</v>
      </c>
      <c r="BK89" s="180">
        <f>BK90+BK108</f>
        <v>0</v>
      </c>
    </row>
    <row r="90" spans="2:65" s="11" customFormat="1" ht="37.35" customHeight="1">
      <c r="B90" s="181"/>
      <c r="C90" s="182"/>
      <c r="D90" s="183" t="s">
        <v>71</v>
      </c>
      <c r="E90" s="184" t="s">
        <v>121</v>
      </c>
      <c r="F90" s="184" t="s">
        <v>122</v>
      </c>
      <c r="G90" s="182"/>
      <c r="H90" s="182"/>
      <c r="I90" s="185"/>
      <c r="J90" s="186">
        <f>BK90</f>
        <v>0</v>
      </c>
      <c r="K90" s="182"/>
      <c r="L90" s="187"/>
      <c r="M90" s="188"/>
      <c r="N90" s="189"/>
      <c r="O90" s="189"/>
      <c r="P90" s="190">
        <f>P91+P95+P105</f>
        <v>0</v>
      </c>
      <c r="Q90" s="189"/>
      <c r="R90" s="190">
        <f>R91+R95+R105</f>
        <v>0.13602</v>
      </c>
      <c r="S90" s="189"/>
      <c r="T90" s="191">
        <f>T91+T95+T105</f>
        <v>0.18</v>
      </c>
      <c r="AR90" s="192" t="s">
        <v>78</v>
      </c>
      <c r="AT90" s="193" t="s">
        <v>71</v>
      </c>
      <c r="AU90" s="193" t="s">
        <v>72</v>
      </c>
      <c r="AY90" s="192" t="s">
        <v>123</v>
      </c>
      <c r="BK90" s="194">
        <f>BK91+BK95+BK105</f>
        <v>0</v>
      </c>
    </row>
    <row r="91" spans="2:65" s="11" customFormat="1" ht="19.899999999999999" customHeight="1">
      <c r="B91" s="181"/>
      <c r="C91" s="182"/>
      <c r="D91" s="195" t="s">
        <v>71</v>
      </c>
      <c r="E91" s="196" t="s">
        <v>124</v>
      </c>
      <c r="F91" s="196" t="s">
        <v>125</v>
      </c>
      <c r="G91" s="182"/>
      <c r="H91" s="182"/>
      <c r="I91" s="185"/>
      <c r="J91" s="197">
        <f>BK91</f>
        <v>0</v>
      </c>
      <c r="K91" s="182"/>
      <c r="L91" s="187"/>
      <c r="M91" s="188"/>
      <c r="N91" s="189"/>
      <c r="O91" s="189"/>
      <c r="P91" s="190">
        <f>SUM(P92:P94)</f>
        <v>0</v>
      </c>
      <c r="Q91" s="189"/>
      <c r="R91" s="190">
        <f>SUM(R92:R94)</f>
        <v>0.10656</v>
      </c>
      <c r="S91" s="189"/>
      <c r="T91" s="191">
        <f>SUM(T92:T94)</f>
        <v>0</v>
      </c>
      <c r="AR91" s="192" t="s">
        <v>78</v>
      </c>
      <c r="AT91" s="193" t="s">
        <v>71</v>
      </c>
      <c r="AU91" s="193" t="s">
        <v>78</v>
      </c>
      <c r="AY91" s="192" t="s">
        <v>123</v>
      </c>
      <c r="BK91" s="194">
        <f>SUM(BK92:BK94)</f>
        <v>0</v>
      </c>
    </row>
    <row r="92" spans="2:65" s="1" customFormat="1" ht="44.25" customHeight="1">
      <c r="B92" s="39"/>
      <c r="C92" s="198" t="s">
        <v>78</v>
      </c>
      <c r="D92" s="198" t="s">
        <v>126</v>
      </c>
      <c r="E92" s="199" t="s">
        <v>127</v>
      </c>
      <c r="F92" s="200" t="s">
        <v>128</v>
      </c>
      <c r="G92" s="201" t="s">
        <v>129</v>
      </c>
      <c r="H92" s="202">
        <v>2</v>
      </c>
      <c r="I92" s="203"/>
      <c r="J92" s="204">
        <f>ROUND(I92*H92,2)</f>
        <v>0</v>
      </c>
      <c r="K92" s="200" t="s">
        <v>130</v>
      </c>
      <c r="L92" s="59"/>
      <c r="M92" s="205" t="s">
        <v>21</v>
      </c>
      <c r="N92" s="206" t="s">
        <v>43</v>
      </c>
      <c r="O92" s="40"/>
      <c r="P92" s="207">
        <f>O92*H92</f>
        <v>0</v>
      </c>
      <c r="Q92" s="207">
        <v>5.3280000000000001E-2</v>
      </c>
      <c r="R92" s="207">
        <f>Q92*H92</f>
        <v>0.10656</v>
      </c>
      <c r="S92" s="207">
        <v>0</v>
      </c>
      <c r="T92" s="208">
        <f>S92*H92</f>
        <v>0</v>
      </c>
      <c r="AR92" s="22" t="s">
        <v>124</v>
      </c>
      <c r="AT92" s="22" t="s">
        <v>126</v>
      </c>
      <c r="AU92" s="22" t="s">
        <v>80</v>
      </c>
      <c r="AY92" s="22" t="s">
        <v>123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22" t="s">
        <v>78</v>
      </c>
      <c r="BK92" s="209">
        <f>ROUND(I92*H92,2)</f>
        <v>0</v>
      </c>
      <c r="BL92" s="22" t="s">
        <v>124</v>
      </c>
      <c r="BM92" s="22" t="s">
        <v>131</v>
      </c>
    </row>
    <row r="93" spans="2:65" s="1" customFormat="1" ht="27">
      <c r="B93" s="39"/>
      <c r="C93" s="61"/>
      <c r="D93" s="210" t="s">
        <v>132</v>
      </c>
      <c r="E93" s="61"/>
      <c r="F93" s="211" t="s">
        <v>133</v>
      </c>
      <c r="G93" s="61"/>
      <c r="H93" s="61"/>
      <c r="I93" s="166"/>
      <c r="J93" s="61"/>
      <c r="K93" s="61"/>
      <c r="L93" s="59"/>
      <c r="M93" s="212"/>
      <c r="N93" s="40"/>
      <c r="O93" s="40"/>
      <c r="P93" s="40"/>
      <c r="Q93" s="40"/>
      <c r="R93" s="40"/>
      <c r="S93" s="40"/>
      <c r="T93" s="76"/>
      <c r="AT93" s="22" t="s">
        <v>132</v>
      </c>
      <c r="AU93" s="22" t="s">
        <v>80</v>
      </c>
    </row>
    <row r="94" spans="2:65" s="12" customFormat="1" ht="13.5">
      <c r="B94" s="213"/>
      <c r="C94" s="214"/>
      <c r="D94" s="210" t="s">
        <v>134</v>
      </c>
      <c r="E94" s="215" t="s">
        <v>21</v>
      </c>
      <c r="F94" s="216" t="s">
        <v>135</v>
      </c>
      <c r="G94" s="214"/>
      <c r="H94" s="217">
        <v>2</v>
      </c>
      <c r="I94" s="218"/>
      <c r="J94" s="214"/>
      <c r="K94" s="214"/>
      <c r="L94" s="219"/>
      <c r="M94" s="220"/>
      <c r="N94" s="221"/>
      <c r="O94" s="221"/>
      <c r="P94" s="221"/>
      <c r="Q94" s="221"/>
      <c r="R94" s="221"/>
      <c r="S94" s="221"/>
      <c r="T94" s="222"/>
      <c r="AT94" s="223" t="s">
        <v>134</v>
      </c>
      <c r="AU94" s="223" t="s">
        <v>80</v>
      </c>
      <c r="AV94" s="12" t="s">
        <v>80</v>
      </c>
      <c r="AW94" s="12" t="s">
        <v>35</v>
      </c>
      <c r="AX94" s="12" t="s">
        <v>78</v>
      </c>
      <c r="AY94" s="223" t="s">
        <v>123</v>
      </c>
    </row>
    <row r="95" spans="2:65" s="11" customFormat="1" ht="29.85" customHeight="1">
      <c r="B95" s="181"/>
      <c r="C95" s="182"/>
      <c r="D95" s="195" t="s">
        <v>71</v>
      </c>
      <c r="E95" s="196" t="s">
        <v>136</v>
      </c>
      <c r="F95" s="196" t="s">
        <v>137</v>
      </c>
      <c r="G95" s="182"/>
      <c r="H95" s="182"/>
      <c r="I95" s="185"/>
      <c r="J95" s="197">
        <f>BK95</f>
        <v>0</v>
      </c>
      <c r="K95" s="182"/>
      <c r="L95" s="187"/>
      <c r="M95" s="188"/>
      <c r="N95" s="189"/>
      <c r="O95" s="189"/>
      <c r="P95" s="190">
        <f>SUM(P96:P104)</f>
        <v>0</v>
      </c>
      <c r="Q95" s="189"/>
      <c r="R95" s="190">
        <f>SUM(R96:R104)</f>
        <v>2.946E-2</v>
      </c>
      <c r="S95" s="189"/>
      <c r="T95" s="191">
        <f>SUM(T96:T104)</f>
        <v>0.18</v>
      </c>
      <c r="AR95" s="192" t="s">
        <v>78</v>
      </c>
      <c r="AT95" s="193" t="s">
        <v>71</v>
      </c>
      <c r="AU95" s="193" t="s">
        <v>78</v>
      </c>
      <c r="AY95" s="192" t="s">
        <v>123</v>
      </c>
      <c r="BK95" s="194">
        <f>SUM(BK96:BK104)</f>
        <v>0</v>
      </c>
    </row>
    <row r="96" spans="2:65" s="1" customFormat="1" ht="44.25" customHeight="1">
      <c r="B96" s="39"/>
      <c r="C96" s="198" t="s">
        <v>80</v>
      </c>
      <c r="D96" s="198" t="s">
        <v>126</v>
      </c>
      <c r="E96" s="199" t="s">
        <v>138</v>
      </c>
      <c r="F96" s="200" t="s">
        <v>139</v>
      </c>
      <c r="G96" s="201" t="s">
        <v>129</v>
      </c>
      <c r="H96" s="202">
        <v>6</v>
      </c>
      <c r="I96" s="203"/>
      <c r="J96" s="204">
        <f>ROUND(I96*H96,2)</f>
        <v>0</v>
      </c>
      <c r="K96" s="200" t="s">
        <v>130</v>
      </c>
      <c r="L96" s="59"/>
      <c r="M96" s="205" t="s">
        <v>21</v>
      </c>
      <c r="N96" s="206" t="s">
        <v>43</v>
      </c>
      <c r="O96" s="40"/>
      <c r="P96" s="207">
        <f>O96*H96</f>
        <v>0</v>
      </c>
      <c r="Q96" s="207">
        <v>4.4200000000000003E-3</v>
      </c>
      <c r="R96" s="207">
        <f>Q96*H96</f>
        <v>2.6520000000000002E-2</v>
      </c>
      <c r="S96" s="207">
        <v>0</v>
      </c>
      <c r="T96" s="208">
        <f>S96*H96</f>
        <v>0</v>
      </c>
      <c r="AR96" s="22" t="s">
        <v>124</v>
      </c>
      <c r="AT96" s="22" t="s">
        <v>126</v>
      </c>
      <c r="AU96" s="22" t="s">
        <v>80</v>
      </c>
      <c r="AY96" s="22" t="s">
        <v>123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22" t="s">
        <v>78</v>
      </c>
      <c r="BK96" s="209">
        <f>ROUND(I96*H96,2)</f>
        <v>0</v>
      </c>
      <c r="BL96" s="22" t="s">
        <v>124</v>
      </c>
      <c r="BM96" s="22" t="s">
        <v>140</v>
      </c>
    </row>
    <row r="97" spans="2:65" s="1" customFormat="1" ht="27">
      <c r="B97" s="39"/>
      <c r="C97" s="61"/>
      <c r="D97" s="210" t="s">
        <v>132</v>
      </c>
      <c r="E97" s="61"/>
      <c r="F97" s="211" t="s">
        <v>133</v>
      </c>
      <c r="G97" s="61"/>
      <c r="H97" s="61"/>
      <c r="I97" s="166"/>
      <c r="J97" s="61"/>
      <c r="K97" s="61"/>
      <c r="L97" s="59"/>
      <c r="M97" s="212"/>
      <c r="N97" s="40"/>
      <c r="O97" s="40"/>
      <c r="P97" s="40"/>
      <c r="Q97" s="40"/>
      <c r="R97" s="40"/>
      <c r="S97" s="40"/>
      <c r="T97" s="76"/>
      <c r="AT97" s="22" t="s">
        <v>132</v>
      </c>
      <c r="AU97" s="22" t="s">
        <v>80</v>
      </c>
    </row>
    <row r="98" spans="2:65" s="12" customFormat="1" ht="13.5">
      <c r="B98" s="213"/>
      <c r="C98" s="214"/>
      <c r="D98" s="224" t="s">
        <v>134</v>
      </c>
      <c r="E98" s="225" t="s">
        <v>21</v>
      </c>
      <c r="F98" s="226" t="s">
        <v>141</v>
      </c>
      <c r="G98" s="214"/>
      <c r="H98" s="227">
        <v>6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AT98" s="223" t="s">
        <v>134</v>
      </c>
      <c r="AU98" s="223" t="s">
        <v>80</v>
      </c>
      <c r="AV98" s="12" t="s">
        <v>80</v>
      </c>
      <c r="AW98" s="12" t="s">
        <v>35</v>
      </c>
      <c r="AX98" s="12" t="s">
        <v>78</v>
      </c>
      <c r="AY98" s="223" t="s">
        <v>123</v>
      </c>
    </row>
    <row r="99" spans="2:65" s="1" customFormat="1" ht="22.5" customHeight="1">
      <c r="B99" s="39"/>
      <c r="C99" s="228" t="s">
        <v>142</v>
      </c>
      <c r="D99" s="228" t="s">
        <v>143</v>
      </c>
      <c r="E99" s="229" t="s">
        <v>144</v>
      </c>
      <c r="F99" s="230" t="s">
        <v>145</v>
      </c>
      <c r="G99" s="231" t="s">
        <v>129</v>
      </c>
      <c r="H99" s="232">
        <v>6</v>
      </c>
      <c r="I99" s="233"/>
      <c r="J99" s="234">
        <f>ROUND(I99*H99,2)</f>
        <v>0</v>
      </c>
      <c r="K99" s="230" t="s">
        <v>130</v>
      </c>
      <c r="L99" s="235"/>
      <c r="M99" s="236" t="s">
        <v>21</v>
      </c>
      <c r="N99" s="237" t="s">
        <v>43</v>
      </c>
      <c r="O99" s="40"/>
      <c r="P99" s="207">
        <f>O99*H99</f>
        <v>0</v>
      </c>
      <c r="Q99" s="207">
        <v>4.8999999999999998E-4</v>
      </c>
      <c r="R99" s="207">
        <f>Q99*H99</f>
        <v>2.9399999999999999E-3</v>
      </c>
      <c r="S99" s="207">
        <v>0</v>
      </c>
      <c r="T99" s="208">
        <f>S99*H99</f>
        <v>0</v>
      </c>
      <c r="AR99" s="22" t="s">
        <v>146</v>
      </c>
      <c r="AT99" s="22" t="s">
        <v>143</v>
      </c>
      <c r="AU99" s="22" t="s">
        <v>80</v>
      </c>
      <c r="AY99" s="22" t="s">
        <v>123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22" t="s">
        <v>78</v>
      </c>
      <c r="BK99" s="209">
        <f>ROUND(I99*H99,2)</f>
        <v>0</v>
      </c>
      <c r="BL99" s="22" t="s">
        <v>124</v>
      </c>
      <c r="BM99" s="22" t="s">
        <v>147</v>
      </c>
    </row>
    <row r="100" spans="2:65" s="1" customFormat="1" ht="27">
      <c r="B100" s="39"/>
      <c r="C100" s="61"/>
      <c r="D100" s="210" t="s">
        <v>132</v>
      </c>
      <c r="E100" s="61"/>
      <c r="F100" s="211" t="s">
        <v>133</v>
      </c>
      <c r="G100" s="61"/>
      <c r="H100" s="61"/>
      <c r="I100" s="166"/>
      <c r="J100" s="61"/>
      <c r="K100" s="61"/>
      <c r="L100" s="59"/>
      <c r="M100" s="212"/>
      <c r="N100" s="40"/>
      <c r="O100" s="40"/>
      <c r="P100" s="40"/>
      <c r="Q100" s="40"/>
      <c r="R100" s="40"/>
      <c r="S100" s="40"/>
      <c r="T100" s="76"/>
      <c r="AT100" s="22" t="s">
        <v>132</v>
      </c>
      <c r="AU100" s="22" t="s">
        <v>80</v>
      </c>
    </row>
    <row r="101" spans="2:65" s="12" customFormat="1" ht="13.5">
      <c r="B101" s="213"/>
      <c r="C101" s="214"/>
      <c r="D101" s="224" t="s">
        <v>134</v>
      </c>
      <c r="E101" s="225" t="s">
        <v>21</v>
      </c>
      <c r="F101" s="226" t="s">
        <v>141</v>
      </c>
      <c r="G101" s="214"/>
      <c r="H101" s="227">
        <v>6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134</v>
      </c>
      <c r="AU101" s="223" t="s">
        <v>80</v>
      </c>
      <c r="AV101" s="12" t="s">
        <v>80</v>
      </c>
      <c r="AW101" s="12" t="s">
        <v>35</v>
      </c>
      <c r="AX101" s="12" t="s">
        <v>78</v>
      </c>
      <c r="AY101" s="223" t="s">
        <v>123</v>
      </c>
    </row>
    <row r="102" spans="2:65" s="1" customFormat="1" ht="31.5" customHeight="1">
      <c r="B102" s="39"/>
      <c r="C102" s="198" t="s">
        <v>124</v>
      </c>
      <c r="D102" s="198" t="s">
        <v>126</v>
      </c>
      <c r="E102" s="199" t="s">
        <v>148</v>
      </c>
      <c r="F102" s="200" t="s">
        <v>149</v>
      </c>
      <c r="G102" s="201" t="s">
        <v>129</v>
      </c>
      <c r="H102" s="202">
        <v>2</v>
      </c>
      <c r="I102" s="203"/>
      <c r="J102" s="204">
        <f>ROUND(I102*H102,2)</f>
        <v>0</v>
      </c>
      <c r="K102" s="200" t="s">
        <v>130</v>
      </c>
      <c r="L102" s="59"/>
      <c r="M102" s="205" t="s">
        <v>21</v>
      </c>
      <c r="N102" s="206" t="s">
        <v>43</v>
      </c>
      <c r="O102" s="40"/>
      <c r="P102" s="207">
        <f>O102*H102</f>
        <v>0</v>
      </c>
      <c r="Q102" s="207">
        <v>0</v>
      </c>
      <c r="R102" s="207">
        <f>Q102*H102</f>
        <v>0</v>
      </c>
      <c r="S102" s="207">
        <v>0.09</v>
      </c>
      <c r="T102" s="208">
        <f>S102*H102</f>
        <v>0.18</v>
      </c>
      <c r="AR102" s="22" t="s">
        <v>124</v>
      </c>
      <c r="AT102" s="22" t="s">
        <v>126</v>
      </c>
      <c r="AU102" s="22" t="s">
        <v>80</v>
      </c>
      <c r="AY102" s="22" t="s">
        <v>123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22" t="s">
        <v>78</v>
      </c>
      <c r="BK102" s="209">
        <f>ROUND(I102*H102,2)</f>
        <v>0</v>
      </c>
      <c r="BL102" s="22" t="s">
        <v>124</v>
      </c>
      <c r="BM102" s="22" t="s">
        <v>150</v>
      </c>
    </row>
    <row r="103" spans="2:65" s="1" customFormat="1" ht="27">
      <c r="B103" s="39"/>
      <c r="C103" s="61"/>
      <c r="D103" s="210" t="s">
        <v>132</v>
      </c>
      <c r="E103" s="61"/>
      <c r="F103" s="211" t="s">
        <v>133</v>
      </c>
      <c r="G103" s="61"/>
      <c r="H103" s="61"/>
      <c r="I103" s="166"/>
      <c r="J103" s="61"/>
      <c r="K103" s="61"/>
      <c r="L103" s="59"/>
      <c r="M103" s="212"/>
      <c r="N103" s="40"/>
      <c r="O103" s="40"/>
      <c r="P103" s="40"/>
      <c r="Q103" s="40"/>
      <c r="R103" s="40"/>
      <c r="S103" s="40"/>
      <c r="T103" s="76"/>
      <c r="AT103" s="22" t="s">
        <v>132</v>
      </c>
      <c r="AU103" s="22" t="s">
        <v>80</v>
      </c>
    </row>
    <row r="104" spans="2:65" s="12" customFormat="1" ht="13.5">
      <c r="B104" s="213"/>
      <c r="C104" s="214"/>
      <c r="D104" s="210" t="s">
        <v>134</v>
      </c>
      <c r="E104" s="215" t="s">
        <v>21</v>
      </c>
      <c r="F104" s="216" t="s">
        <v>135</v>
      </c>
      <c r="G104" s="214"/>
      <c r="H104" s="217">
        <v>2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134</v>
      </c>
      <c r="AU104" s="223" t="s">
        <v>80</v>
      </c>
      <c r="AV104" s="12" t="s">
        <v>80</v>
      </c>
      <c r="AW104" s="12" t="s">
        <v>35</v>
      </c>
      <c r="AX104" s="12" t="s">
        <v>78</v>
      </c>
      <c r="AY104" s="223" t="s">
        <v>123</v>
      </c>
    </row>
    <row r="105" spans="2:65" s="11" customFormat="1" ht="29.85" customHeight="1">
      <c r="B105" s="181"/>
      <c r="C105" s="182"/>
      <c r="D105" s="195" t="s">
        <v>71</v>
      </c>
      <c r="E105" s="196" t="s">
        <v>151</v>
      </c>
      <c r="F105" s="196" t="s">
        <v>152</v>
      </c>
      <c r="G105" s="182"/>
      <c r="H105" s="182"/>
      <c r="I105" s="185"/>
      <c r="J105" s="197">
        <f>BK105</f>
        <v>0</v>
      </c>
      <c r="K105" s="182"/>
      <c r="L105" s="187"/>
      <c r="M105" s="188"/>
      <c r="N105" s="189"/>
      <c r="O105" s="189"/>
      <c r="P105" s="190">
        <f>SUM(P106:P107)</f>
        <v>0</v>
      </c>
      <c r="Q105" s="189"/>
      <c r="R105" s="190">
        <f>SUM(R106:R107)</f>
        <v>0</v>
      </c>
      <c r="S105" s="189"/>
      <c r="T105" s="191">
        <f>SUM(T106:T107)</f>
        <v>0</v>
      </c>
      <c r="AR105" s="192" t="s">
        <v>78</v>
      </c>
      <c r="AT105" s="193" t="s">
        <v>71</v>
      </c>
      <c r="AU105" s="193" t="s">
        <v>78</v>
      </c>
      <c r="AY105" s="192" t="s">
        <v>123</v>
      </c>
      <c r="BK105" s="194">
        <f>SUM(BK106:BK107)</f>
        <v>0</v>
      </c>
    </row>
    <row r="106" spans="2:65" s="1" customFormat="1" ht="31.5" customHeight="1">
      <c r="B106" s="39"/>
      <c r="C106" s="198" t="s">
        <v>153</v>
      </c>
      <c r="D106" s="198" t="s">
        <v>126</v>
      </c>
      <c r="E106" s="199" t="s">
        <v>154</v>
      </c>
      <c r="F106" s="200" t="s">
        <v>155</v>
      </c>
      <c r="G106" s="201" t="s">
        <v>156</v>
      </c>
      <c r="H106" s="202">
        <v>0.18</v>
      </c>
      <c r="I106" s="203"/>
      <c r="J106" s="204">
        <f>ROUND(I106*H106,2)</f>
        <v>0</v>
      </c>
      <c r="K106" s="200" t="s">
        <v>130</v>
      </c>
      <c r="L106" s="59"/>
      <c r="M106" s="205" t="s">
        <v>21</v>
      </c>
      <c r="N106" s="206" t="s">
        <v>43</v>
      </c>
      <c r="O106" s="40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22" t="s">
        <v>124</v>
      </c>
      <c r="AT106" s="22" t="s">
        <v>126</v>
      </c>
      <c r="AU106" s="22" t="s">
        <v>80</v>
      </c>
      <c r="AY106" s="22" t="s">
        <v>123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22" t="s">
        <v>78</v>
      </c>
      <c r="BK106" s="209">
        <f>ROUND(I106*H106,2)</f>
        <v>0</v>
      </c>
      <c r="BL106" s="22" t="s">
        <v>124</v>
      </c>
      <c r="BM106" s="22" t="s">
        <v>157</v>
      </c>
    </row>
    <row r="107" spans="2:65" s="1" customFormat="1" ht="27">
      <c r="B107" s="39"/>
      <c r="C107" s="61"/>
      <c r="D107" s="210" t="s">
        <v>132</v>
      </c>
      <c r="E107" s="61"/>
      <c r="F107" s="211" t="s">
        <v>133</v>
      </c>
      <c r="G107" s="61"/>
      <c r="H107" s="61"/>
      <c r="I107" s="166"/>
      <c r="J107" s="61"/>
      <c r="K107" s="61"/>
      <c r="L107" s="59"/>
      <c r="M107" s="212"/>
      <c r="N107" s="40"/>
      <c r="O107" s="40"/>
      <c r="P107" s="40"/>
      <c r="Q107" s="40"/>
      <c r="R107" s="40"/>
      <c r="S107" s="40"/>
      <c r="T107" s="76"/>
      <c r="AT107" s="22" t="s">
        <v>132</v>
      </c>
      <c r="AU107" s="22" t="s">
        <v>80</v>
      </c>
    </row>
    <row r="108" spans="2:65" s="11" customFormat="1" ht="37.35" customHeight="1">
      <c r="B108" s="181"/>
      <c r="C108" s="182"/>
      <c r="D108" s="183" t="s">
        <v>71</v>
      </c>
      <c r="E108" s="184" t="s">
        <v>158</v>
      </c>
      <c r="F108" s="184" t="s">
        <v>159</v>
      </c>
      <c r="G108" s="182"/>
      <c r="H108" s="182"/>
      <c r="I108" s="185"/>
      <c r="J108" s="186">
        <f>BK108</f>
        <v>0</v>
      </c>
      <c r="K108" s="182"/>
      <c r="L108" s="187"/>
      <c r="M108" s="188"/>
      <c r="N108" s="189"/>
      <c r="O108" s="189"/>
      <c r="P108" s="190">
        <f>P109+P127</f>
        <v>0</v>
      </c>
      <c r="Q108" s="189"/>
      <c r="R108" s="190">
        <f>R109+R127</f>
        <v>1.8800000000000001E-2</v>
      </c>
      <c r="S108" s="189"/>
      <c r="T108" s="191">
        <f>T109+T127</f>
        <v>0</v>
      </c>
      <c r="AR108" s="192" t="s">
        <v>80</v>
      </c>
      <c r="AT108" s="193" t="s">
        <v>71</v>
      </c>
      <c r="AU108" s="193" t="s">
        <v>72</v>
      </c>
      <c r="AY108" s="192" t="s">
        <v>123</v>
      </c>
      <c r="BK108" s="194">
        <f>BK109+BK127</f>
        <v>0</v>
      </c>
    </row>
    <row r="109" spans="2:65" s="11" customFormat="1" ht="19.899999999999999" customHeight="1">
      <c r="B109" s="181"/>
      <c r="C109" s="182"/>
      <c r="D109" s="195" t="s">
        <v>71</v>
      </c>
      <c r="E109" s="196" t="s">
        <v>160</v>
      </c>
      <c r="F109" s="196" t="s">
        <v>161</v>
      </c>
      <c r="G109" s="182"/>
      <c r="H109" s="182"/>
      <c r="I109" s="185"/>
      <c r="J109" s="197">
        <f>BK109</f>
        <v>0</v>
      </c>
      <c r="K109" s="182"/>
      <c r="L109" s="187"/>
      <c r="M109" s="188"/>
      <c r="N109" s="189"/>
      <c r="O109" s="189"/>
      <c r="P109" s="190">
        <f>SUM(P110:P126)</f>
        <v>0</v>
      </c>
      <c r="Q109" s="189"/>
      <c r="R109" s="190">
        <f>SUM(R110:R126)</f>
        <v>1.8200000000000001E-2</v>
      </c>
      <c r="S109" s="189"/>
      <c r="T109" s="191">
        <f>SUM(T110:T126)</f>
        <v>0</v>
      </c>
      <c r="AR109" s="192" t="s">
        <v>80</v>
      </c>
      <c r="AT109" s="193" t="s">
        <v>71</v>
      </c>
      <c r="AU109" s="193" t="s">
        <v>78</v>
      </c>
      <c r="AY109" s="192" t="s">
        <v>123</v>
      </c>
      <c r="BK109" s="194">
        <f>SUM(BK110:BK126)</f>
        <v>0</v>
      </c>
    </row>
    <row r="110" spans="2:65" s="1" customFormat="1" ht="22.5" customHeight="1">
      <c r="B110" s="39"/>
      <c r="C110" s="198" t="s">
        <v>141</v>
      </c>
      <c r="D110" s="198" t="s">
        <v>126</v>
      </c>
      <c r="E110" s="199" t="s">
        <v>162</v>
      </c>
      <c r="F110" s="200" t="s">
        <v>163</v>
      </c>
      <c r="G110" s="201" t="s">
        <v>164</v>
      </c>
      <c r="H110" s="202">
        <v>6</v>
      </c>
      <c r="I110" s="203"/>
      <c r="J110" s="204">
        <f>ROUND(I110*H110,2)</f>
        <v>0</v>
      </c>
      <c r="K110" s="200" t="s">
        <v>130</v>
      </c>
      <c r="L110" s="59"/>
      <c r="M110" s="205" t="s">
        <v>21</v>
      </c>
      <c r="N110" s="206" t="s">
        <v>43</v>
      </c>
      <c r="O110" s="40"/>
      <c r="P110" s="207">
        <f>O110*H110</f>
        <v>0</v>
      </c>
      <c r="Q110" s="207">
        <v>1.2600000000000001E-3</v>
      </c>
      <c r="R110" s="207">
        <f>Q110*H110</f>
        <v>7.5600000000000007E-3</v>
      </c>
      <c r="S110" s="207">
        <v>0</v>
      </c>
      <c r="T110" s="208">
        <f>S110*H110</f>
        <v>0</v>
      </c>
      <c r="AR110" s="22" t="s">
        <v>165</v>
      </c>
      <c r="AT110" s="22" t="s">
        <v>126</v>
      </c>
      <c r="AU110" s="22" t="s">
        <v>80</v>
      </c>
      <c r="AY110" s="22" t="s">
        <v>123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22" t="s">
        <v>78</v>
      </c>
      <c r="BK110" s="209">
        <f>ROUND(I110*H110,2)</f>
        <v>0</v>
      </c>
      <c r="BL110" s="22" t="s">
        <v>165</v>
      </c>
      <c r="BM110" s="22" t="s">
        <v>166</v>
      </c>
    </row>
    <row r="111" spans="2:65" s="1" customFormat="1" ht="27">
      <c r="B111" s="39"/>
      <c r="C111" s="61"/>
      <c r="D111" s="210" t="s">
        <v>132</v>
      </c>
      <c r="E111" s="61"/>
      <c r="F111" s="211" t="s">
        <v>133</v>
      </c>
      <c r="G111" s="61"/>
      <c r="H111" s="61"/>
      <c r="I111" s="166"/>
      <c r="J111" s="61"/>
      <c r="K111" s="61"/>
      <c r="L111" s="59"/>
      <c r="M111" s="212"/>
      <c r="N111" s="40"/>
      <c r="O111" s="40"/>
      <c r="P111" s="40"/>
      <c r="Q111" s="40"/>
      <c r="R111" s="40"/>
      <c r="S111" s="40"/>
      <c r="T111" s="76"/>
      <c r="AT111" s="22" t="s">
        <v>132</v>
      </c>
      <c r="AU111" s="22" t="s">
        <v>80</v>
      </c>
    </row>
    <row r="112" spans="2:65" s="12" customFormat="1" ht="13.5">
      <c r="B112" s="213"/>
      <c r="C112" s="214"/>
      <c r="D112" s="224" t="s">
        <v>134</v>
      </c>
      <c r="E112" s="225" t="s">
        <v>21</v>
      </c>
      <c r="F112" s="226" t="s">
        <v>141</v>
      </c>
      <c r="G112" s="214"/>
      <c r="H112" s="227">
        <v>6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134</v>
      </c>
      <c r="AU112" s="223" t="s">
        <v>80</v>
      </c>
      <c r="AV112" s="12" t="s">
        <v>80</v>
      </c>
      <c r="AW112" s="12" t="s">
        <v>35</v>
      </c>
      <c r="AX112" s="12" t="s">
        <v>78</v>
      </c>
      <c r="AY112" s="223" t="s">
        <v>123</v>
      </c>
    </row>
    <row r="113" spans="2:65" s="1" customFormat="1" ht="31.5" customHeight="1">
      <c r="B113" s="39"/>
      <c r="C113" s="198" t="s">
        <v>167</v>
      </c>
      <c r="D113" s="198" t="s">
        <v>126</v>
      </c>
      <c r="E113" s="199" t="s">
        <v>168</v>
      </c>
      <c r="F113" s="200" t="s">
        <v>169</v>
      </c>
      <c r="G113" s="201" t="s">
        <v>129</v>
      </c>
      <c r="H113" s="202">
        <v>2</v>
      </c>
      <c r="I113" s="203"/>
      <c r="J113" s="204">
        <f>ROUND(I113*H113,2)</f>
        <v>0</v>
      </c>
      <c r="K113" s="200" t="s">
        <v>130</v>
      </c>
      <c r="L113" s="59"/>
      <c r="M113" s="205" t="s">
        <v>21</v>
      </c>
      <c r="N113" s="206" t="s">
        <v>43</v>
      </c>
      <c r="O113" s="40"/>
      <c r="P113" s="207">
        <f>O113*H113</f>
        <v>0</v>
      </c>
      <c r="Q113" s="207">
        <v>1.48E-3</v>
      </c>
      <c r="R113" s="207">
        <f>Q113*H113</f>
        <v>2.96E-3</v>
      </c>
      <c r="S113" s="207">
        <v>0</v>
      </c>
      <c r="T113" s="208">
        <f>S113*H113</f>
        <v>0</v>
      </c>
      <c r="AR113" s="22" t="s">
        <v>165</v>
      </c>
      <c r="AT113" s="22" t="s">
        <v>126</v>
      </c>
      <c r="AU113" s="22" t="s">
        <v>80</v>
      </c>
      <c r="AY113" s="22" t="s">
        <v>123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22" t="s">
        <v>78</v>
      </c>
      <c r="BK113" s="209">
        <f>ROUND(I113*H113,2)</f>
        <v>0</v>
      </c>
      <c r="BL113" s="22" t="s">
        <v>165</v>
      </c>
      <c r="BM113" s="22" t="s">
        <v>170</v>
      </c>
    </row>
    <row r="114" spans="2:65" s="1" customFormat="1" ht="27">
      <c r="B114" s="39"/>
      <c r="C114" s="61"/>
      <c r="D114" s="210" t="s">
        <v>132</v>
      </c>
      <c r="E114" s="61"/>
      <c r="F114" s="211" t="s">
        <v>133</v>
      </c>
      <c r="G114" s="61"/>
      <c r="H114" s="61"/>
      <c r="I114" s="166"/>
      <c r="J114" s="61"/>
      <c r="K114" s="61"/>
      <c r="L114" s="59"/>
      <c r="M114" s="212"/>
      <c r="N114" s="40"/>
      <c r="O114" s="40"/>
      <c r="P114" s="40"/>
      <c r="Q114" s="40"/>
      <c r="R114" s="40"/>
      <c r="S114" s="40"/>
      <c r="T114" s="76"/>
      <c r="AT114" s="22" t="s">
        <v>132</v>
      </c>
      <c r="AU114" s="22" t="s">
        <v>80</v>
      </c>
    </row>
    <row r="115" spans="2:65" s="12" customFormat="1" ht="13.5">
      <c r="B115" s="213"/>
      <c r="C115" s="214"/>
      <c r="D115" s="224" t="s">
        <v>134</v>
      </c>
      <c r="E115" s="225" t="s">
        <v>21</v>
      </c>
      <c r="F115" s="226" t="s">
        <v>135</v>
      </c>
      <c r="G115" s="214"/>
      <c r="H115" s="227">
        <v>2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134</v>
      </c>
      <c r="AU115" s="223" t="s">
        <v>80</v>
      </c>
      <c r="AV115" s="12" t="s">
        <v>80</v>
      </c>
      <c r="AW115" s="12" t="s">
        <v>35</v>
      </c>
      <c r="AX115" s="12" t="s">
        <v>78</v>
      </c>
      <c r="AY115" s="223" t="s">
        <v>123</v>
      </c>
    </row>
    <row r="116" spans="2:65" s="1" customFormat="1" ht="22.5" customHeight="1">
      <c r="B116" s="39"/>
      <c r="C116" s="198" t="s">
        <v>146</v>
      </c>
      <c r="D116" s="198" t="s">
        <v>126</v>
      </c>
      <c r="E116" s="199" t="s">
        <v>171</v>
      </c>
      <c r="F116" s="200" t="s">
        <v>172</v>
      </c>
      <c r="G116" s="201" t="s">
        <v>129</v>
      </c>
      <c r="H116" s="202">
        <v>2</v>
      </c>
      <c r="I116" s="203"/>
      <c r="J116" s="204">
        <f>ROUND(I116*H116,2)</f>
        <v>0</v>
      </c>
      <c r="K116" s="200" t="s">
        <v>130</v>
      </c>
      <c r="L116" s="59"/>
      <c r="M116" s="205" t="s">
        <v>21</v>
      </c>
      <c r="N116" s="206" t="s">
        <v>43</v>
      </c>
      <c r="O116" s="40"/>
      <c r="P116" s="207">
        <f>O116*H116</f>
        <v>0</v>
      </c>
      <c r="Q116" s="207">
        <v>2.0400000000000001E-3</v>
      </c>
      <c r="R116" s="207">
        <f>Q116*H116</f>
        <v>4.0800000000000003E-3</v>
      </c>
      <c r="S116" s="207">
        <v>0</v>
      </c>
      <c r="T116" s="208">
        <f>S116*H116</f>
        <v>0</v>
      </c>
      <c r="AR116" s="22" t="s">
        <v>165</v>
      </c>
      <c r="AT116" s="22" t="s">
        <v>126</v>
      </c>
      <c r="AU116" s="22" t="s">
        <v>80</v>
      </c>
      <c r="AY116" s="22" t="s">
        <v>123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22" t="s">
        <v>78</v>
      </c>
      <c r="BK116" s="209">
        <f>ROUND(I116*H116,2)</f>
        <v>0</v>
      </c>
      <c r="BL116" s="22" t="s">
        <v>165</v>
      </c>
      <c r="BM116" s="22" t="s">
        <v>173</v>
      </c>
    </row>
    <row r="117" spans="2:65" s="1" customFormat="1" ht="27">
      <c r="B117" s="39"/>
      <c r="C117" s="61"/>
      <c r="D117" s="210" t="s">
        <v>132</v>
      </c>
      <c r="E117" s="61"/>
      <c r="F117" s="211" t="s">
        <v>133</v>
      </c>
      <c r="G117" s="61"/>
      <c r="H117" s="61"/>
      <c r="I117" s="166"/>
      <c r="J117" s="61"/>
      <c r="K117" s="61"/>
      <c r="L117" s="59"/>
      <c r="M117" s="212"/>
      <c r="N117" s="40"/>
      <c r="O117" s="40"/>
      <c r="P117" s="40"/>
      <c r="Q117" s="40"/>
      <c r="R117" s="40"/>
      <c r="S117" s="40"/>
      <c r="T117" s="76"/>
      <c r="AT117" s="22" t="s">
        <v>132</v>
      </c>
      <c r="AU117" s="22" t="s">
        <v>80</v>
      </c>
    </row>
    <row r="118" spans="2:65" s="12" customFormat="1" ht="13.5">
      <c r="B118" s="213"/>
      <c r="C118" s="214"/>
      <c r="D118" s="224" t="s">
        <v>134</v>
      </c>
      <c r="E118" s="225" t="s">
        <v>21</v>
      </c>
      <c r="F118" s="226" t="s">
        <v>135</v>
      </c>
      <c r="G118" s="214"/>
      <c r="H118" s="227">
        <v>2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134</v>
      </c>
      <c r="AU118" s="223" t="s">
        <v>80</v>
      </c>
      <c r="AV118" s="12" t="s">
        <v>80</v>
      </c>
      <c r="AW118" s="12" t="s">
        <v>35</v>
      </c>
      <c r="AX118" s="12" t="s">
        <v>78</v>
      </c>
      <c r="AY118" s="223" t="s">
        <v>123</v>
      </c>
    </row>
    <row r="119" spans="2:65" s="1" customFormat="1" ht="22.5" customHeight="1">
      <c r="B119" s="39"/>
      <c r="C119" s="198" t="s">
        <v>136</v>
      </c>
      <c r="D119" s="198" t="s">
        <v>126</v>
      </c>
      <c r="E119" s="199" t="s">
        <v>174</v>
      </c>
      <c r="F119" s="200" t="s">
        <v>175</v>
      </c>
      <c r="G119" s="201" t="s">
        <v>129</v>
      </c>
      <c r="H119" s="202">
        <v>2</v>
      </c>
      <c r="I119" s="203"/>
      <c r="J119" s="204">
        <f>ROUND(I119*H119,2)</f>
        <v>0</v>
      </c>
      <c r="K119" s="200" t="s">
        <v>130</v>
      </c>
      <c r="L119" s="59"/>
      <c r="M119" s="205" t="s">
        <v>21</v>
      </c>
      <c r="N119" s="206" t="s">
        <v>43</v>
      </c>
      <c r="O119" s="40"/>
      <c r="P119" s="207">
        <f>O119*H119</f>
        <v>0</v>
      </c>
      <c r="Q119" s="207">
        <v>1.8E-3</v>
      </c>
      <c r="R119" s="207">
        <f>Q119*H119</f>
        <v>3.5999999999999999E-3</v>
      </c>
      <c r="S119" s="207">
        <v>0</v>
      </c>
      <c r="T119" s="208">
        <f>S119*H119</f>
        <v>0</v>
      </c>
      <c r="AR119" s="22" t="s">
        <v>165</v>
      </c>
      <c r="AT119" s="22" t="s">
        <v>126</v>
      </c>
      <c r="AU119" s="22" t="s">
        <v>80</v>
      </c>
      <c r="AY119" s="22" t="s">
        <v>123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22" t="s">
        <v>78</v>
      </c>
      <c r="BK119" s="209">
        <f>ROUND(I119*H119,2)</f>
        <v>0</v>
      </c>
      <c r="BL119" s="22" t="s">
        <v>165</v>
      </c>
      <c r="BM119" s="22" t="s">
        <v>176</v>
      </c>
    </row>
    <row r="120" spans="2:65" s="1" customFormat="1" ht="27">
      <c r="B120" s="39"/>
      <c r="C120" s="61"/>
      <c r="D120" s="210" t="s">
        <v>132</v>
      </c>
      <c r="E120" s="61"/>
      <c r="F120" s="211" t="s">
        <v>133</v>
      </c>
      <c r="G120" s="61"/>
      <c r="H120" s="61"/>
      <c r="I120" s="166"/>
      <c r="J120" s="61"/>
      <c r="K120" s="61"/>
      <c r="L120" s="59"/>
      <c r="M120" s="212"/>
      <c r="N120" s="40"/>
      <c r="O120" s="40"/>
      <c r="P120" s="40"/>
      <c r="Q120" s="40"/>
      <c r="R120" s="40"/>
      <c r="S120" s="40"/>
      <c r="T120" s="76"/>
      <c r="AT120" s="22" t="s">
        <v>132</v>
      </c>
      <c r="AU120" s="22" t="s">
        <v>80</v>
      </c>
    </row>
    <row r="121" spans="2:65" s="12" customFormat="1" ht="13.5">
      <c r="B121" s="213"/>
      <c r="C121" s="214"/>
      <c r="D121" s="224" t="s">
        <v>134</v>
      </c>
      <c r="E121" s="225" t="s">
        <v>21</v>
      </c>
      <c r="F121" s="226" t="s">
        <v>135</v>
      </c>
      <c r="G121" s="214"/>
      <c r="H121" s="227">
        <v>2</v>
      </c>
      <c r="I121" s="218"/>
      <c r="J121" s="214"/>
      <c r="K121" s="214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134</v>
      </c>
      <c r="AU121" s="223" t="s">
        <v>80</v>
      </c>
      <c r="AV121" s="12" t="s">
        <v>80</v>
      </c>
      <c r="AW121" s="12" t="s">
        <v>35</v>
      </c>
      <c r="AX121" s="12" t="s">
        <v>78</v>
      </c>
      <c r="AY121" s="223" t="s">
        <v>123</v>
      </c>
    </row>
    <row r="122" spans="2:65" s="1" customFormat="1" ht="22.5" customHeight="1">
      <c r="B122" s="39"/>
      <c r="C122" s="198" t="s">
        <v>177</v>
      </c>
      <c r="D122" s="198" t="s">
        <v>126</v>
      </c>
      <c r="E122" s="199" t="s">
        <v>178</v>
      </c>
      <c r="F122" s="200" t="s">
        <v>179</v>
      </c>
      <c r="G122" s="201" t="s">
        <v>164</v>
      </c>
      <c r="H122" s="202">
        <v>6</v>
      </c>
      <c r="I122" s="203"/>
      <c r="J122" s="204">
        <f>ROUND(I122*H122,2)</f>
        <v>0</v>
      </c>
      <c r="K122" s="200" t="s">
        <v>130</v>
      </c>
      <c r="L122" s="59"/>
      <c r="M122" s="205" t="s">
        <v>21</v>
      </c>
      <c r="N122" s="206" t="s">
        <v>43</v>
      </c>
      <c r="O122" s="40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AR122" s="22" t="s">
        <v>165</v>
      </c>
      <c r="AT122" s="22" t="s">
        <v>126</v>
      </c>
      <c r="AU122" s="22" t="s">
        <v>80</v>
      </c>
      <c r="AY122" s="22" t="s">
        <v>123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2" t="s">
        <v>78</v>
      </c>
      <c r="BK122" s="209">
        <f>ROUND(I122*H122,2)</f>
        <v>0</v>
      </c>
      <c r="BL122" s="22" t="s">
        <v>165</v>
      </c>
      <c r="BM122" s="22" t="s">
        <v>180</v>
      </c>
    </row>
    <row r="123" spans="2:65" s="1" customFormat="1" ht="27">
      <c r="B123" s="39"/>
      <c r="C123" s="61"/>
      <c r="D123" s="210" t="s">
        <v>132</v>
      </c>
      <c r="E123" s="61"/>
      <c r="F123" s="211" t="s">
        <v>181</v>
      </c>
      <c r="G123" s="61"/>
      <c r="H123" s="61"/>
      <c r="I123" s="166"/>
      <c r="J123" s="61"/>
      <c r="K123" s="61"/>
      <c r="L123" s="59"/>
      <c r="M123" s="212"/>
      <c r="N123" s="40"/>
      <c r="O123" s="40"/>
      <c r="P123" s="40"/>
      <c r="Q123" s="40"/>
      <c r="R123" s="40"/>
      <c r="S123" s="40"/>
      <c r="T123" s="76"/>
      <c r="AT123" s="22" t="s">
        <v>132</v>
      </c>
      <c r="AU123" s="22" t="s">
        <v>80</v>
      </c>
    </row>
    <row r="124" spans="2:65" s="12" customFormat="1" ht="13.5">
      <c r="B124" s="213"/>
      <c r="C124" s="214"/>
      <c r="D124" s="224" t="s">
        <v>134</v>
      </c>
      <c r="E124" s="225" t="s">
        <v>21</v>
      </c>
      <c r="F124" s="226" t="s">
        <v>141</v>
      </c>
      <c r="G124" s="214"/>
      <c r="H124" s="227">
        <v>6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134</v>
      </c>
      <c r="AU124" s="223" t="s">
        <v>80</v>
      </c>
      <c r="AV124" s="12" t="s">
        <v>80</v>
      </c>
      <c r="AW124" s="12" t="s">
        <v>35</v>
      </c>
      <c r="AX124" s="12" t="s">
        <v>78</v>
      </c>
      <c r="AY124" s="223" t="s">
        <v>123</v>
      </c>
    </row>
    <row r="125" spans="2:65" s="1" customFormat="1" ht="31.5" customHeight="1">
      <c r="B125" s="39"/>
      <c r="C125" s="198" t="s">
        <v>182</v>
      </c>
      <c r="D125" s="198" t="s">
        <v>126</v>
      </c>
      <c r="E125" s="199" t="s">
        <v>183</v>
      </c>
      <c r="F125" s="200" t="s">
        <v>184</v>
      </c>
      <c r="G125" s="201" t="s">
        <v>156</v>
      </c>
      <c r="H125" s="202">
        <v>1.7999999999999999E-2</v>
      </c>
      <c r="I125" s="203"/>
      <c r="J125" s="204">
        <f>ROUND(I125*H125,2)</f>
        <v>0</v>
      </c>
      <c r="K125" s="200" t="s">
        <v>130</v>
      </c>
      <c r="L125" s="59"/>
      <c r="M125" s="205" t="s">
        <v>21</v>
      </c>
      <c r="N125" s="206" t="s">
        <v>43</v>
      </c>
      <c r="O125" s="40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2" t="s">
        <v>165</v>
      </c>
      <c r="AT125" s="22" t="s">
        <v>126</v>
      </c>
      <c r="AU125" s="22" t="s">
        <v>80</v>
      </c>
      <c r="AY125" s="22" t="s">
        <v>123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2" t="s">
        <v>78</v>
      </c>
      <c r="BK125" s="209">
        <f>ROUND(I125*H125,2)</f>
        <v>0</v>
      </c>
      <c r="BL125" s="22" t="s">
        <v>165</v>
      </c>
      <c r="BM125" s="22" t="s">
        <v>185</v>
      </c>
    </row>
    <row r="126" spans="2:65" s="1" customFormat="1" ht="27">
      <c r="B126" s="39"/>
      <c r="C126" s="61"/>
      <c r="D126" s="210" t="s">
        <v>132</v>
      </c>
      <c r="E126" s="61"/>
      <c r="F126" s="211" t="s">
        <v>181</v>
      </c>
      <c r="G126" s="61"/>
      <c r="H126" s="61"/>
      <c r="I126" s="166"/>
      <c r="J126" s="61"/>
      <c r="K126" s="61"/>
      <c r="L126" s="59"/>
      <c r="M126" s="212"/>
      <c r="N126" s="40"/>
      <c r="O126" s="40"/>
      <c r="P126" s="40"/>
      <c r="Q126" s="40"/>
      <c r="R126" s="40"/>
      <c r="S126" s="40"/>
      <c r="T126" s="76"/>
      <c r="AT126" s="22" t="s">
        <v>132</v>
      </c>
      <c r="AU126" s="22" t="s">
        <v>80</v>
      </c>
    </row>
    <row r="127" spans="2:65" s="11" customFormat="1" ht="29.85" customHeight="1">
      <c r="B127" s="181"/>
      <c r="C127" s="182"/>
      <c r="D127" s="195" t="s">
        <v>71</v>
      </c>
      <c r="E127" s="196" t="s">
        <v>186</v>
      </c>
      <c r="F127" s="196" t="s">
        <v>187</v>
      </c>
      <c r="G127" s="182"/>
      <c r="H127" s="182"/>
      <c r="I127" s="185"/>
      <c r="J127" s="197">
        <f>BK127</f>
        <v>0</v>
      </c>
      <c r="K127" s="182"/>
      <c r="L127" s="187"/>
      <c r="M127" s="188"/>
      <c r="N127" s="189"/>
      <c r="O127" s="189"/>
      <c r="P127" s="190">
        <f>SUM(P128:P130)</f>
        <v>0</v>
      </c>
      <c r="Q127" s="189"/>
      <c r="R127" s="190">
        <f>SUM(R128:R130)</f>
        <v>5.9999999999999995E-4</v>
      </c>
      <c r="S127" s="189"/>
      <c r="T127" s="191">
        <f>SUM(T128:T130)</f>
        <v>0</v>
      </c>
      <c r="AR127" s="192" t="s">
        <v>80</v>
      </c>
      <c r="AT127" s="193" t="s">
        <v>71</v>
      </c>
      <c r="AU127" s="193" t="s">
        <v>78</v>
      </c>
      <c r="AY127" s="192" t="s">
        <v>123</v>
      </c>
      <c r="BK127" s="194">
        <f>SUM(BK128:BK130)</f>
        <v>0</v>
      </c>
    </row>
    <row r="128" spans="2:65" s="1" customFormat="1" ht="31.5" customHeight="1">
      <c r="B128" s="39"/>
      <c r="C128" s="198" t="s">
        <v>188</v>
      </c>
      <c r="D128" s="198" t="s">
        <v>126</v>
      </c>
      <c r="E128" s="199" t="s">
        <v>189</v>
      </c>
      <c r="F128" s="200" t="s">
        <v>190</v>
      </c>
      <c r="G128" s="201" t="s">
        <v>129</v>
      </c>
      <c r="H128" s="202">
        <v>2</v>
      </c>
      <c r="I128" s="203"/>
      <c r="J128" s="204">
        <f>ROUND(I128*H128,2)</f>
        <v>0</v>
      </c>
      <c r="K128" s="200" t="s">
        <v>130</v>
      </c>
      <c r="L128" s="59"/>
      <c r="M128" s="205" t="s">
        <v>21</v>
      </c>
      <c r="N128" s="206" t="s">
        <v>43</v>
      </c>
      <c r="O128" s="40"/>
      <c r="P128" s="207">
        <f>O128*H128</f>
        <v>0</v>
      </c>
      <c r="Q128" s="207">
        <v>2.9999999999999997E-4</v>
      </c>
      <c r="R128" s="207">
        <f>Q128*H128</f>
        <v>5.9999999999999995E-4</v>
      </c>
      <c r="S128" s="207">
        <v>0</v>
      </c>
      <c r="T128" s="208">
        <f>S128*H128</f>
        <v>0</v>
      </c>
      <c r="AR128" s="22" t="s">
        <v>165</v>
      </c>
      <c r="AT128" s="22" t="s">
        <v>126</v>
      </c>
      <c r="AU128" s="22" t="s">
        <v>80</v>
      </c>
      <c r="AY128" s="22" t="s">
        <v>123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22" t="s">
        <v>78</v>
      </c>
      <c r="BK128" s="209">
        <f>ROUND(I128*H128,2)</f>
        <v>0</v>
      </c>
      <c r="BL128" s="22" t="s">
        <v>165</v>
      </c>
      <c r="BM128" s="22" t="s">
        <v>191</v>
      </c>
    </row>
    <row r="129" spans="2:51" s="1" customFormat="1" ht="27">
      <c r="B129" s="39"/>
      <c r="C129" s="61"/>
      <c r="D129" s="210" t="s">
        <v>132</v>
      </c>
      <c r="E129" s="61"/>
      <c r="F129" s="211" t="s">
        <v>133</v>
      </c>
      <c r="G129" s="61"/>
      <c r="H129" s="61"/>
      <c r="I129" s="166"/>
      <c r="J129" s="61"/>
      <c r="K129" s="61"/>
      <c r="L129" s="59"/>
      <c r="M129" s="212"/>
      <c r="N129" s="40"/>
      <c r="O129" s="40"/>
      <c r="P129" s="40"/>
      <c r="Q129" s="40"/>
      <c r="R129" s="40"/>
      <c r="S129" s="40"/>
      <c r="T129" s="76"/>
      <c r="AT129" s="22" t="s">
        <v>132</v>
      </c>
      <c r="AU129" s="22" t="s">
        <v>80</v>
      </c>
    </row>
    <row r="130" spans="2:51" s="12" customFormat="1" ht="13.5">
      <c r="B130" s="213"/>
      <c r="C130" s="214"/>
      <c r="D130" s="210" t="s">
        <v>134</v>
      </c>
      <c r="E130" s="215" t="s">
        <v>21</v>
      </c>
      <c r="F130" s="216" t="s">
        <v>135</v>
      </c>
      <c r="G130" s="214"/>
      <c r="H130" s="217">
        <v>2</v>
      </c>
      <c r="I130" s="218"/>
      <c r="J130" s="214"/>
      <c r="K130" s="214"/>
      <c r="L130" s="219"/>
      <c r="M130" s="238"/>
      <c r="N130" s="239"/>
      <c r="O130" s="239"/>
      <c r="P130" s="239"/>
      <c r="Q130" s="239"/>
      <c r="R130" s="239"/>
      <c r="S130" s="239"/>
      <c r="T130" s="240"/>
      <c r="AT130" s="223" t="s">
        <v>134</v>
      </c>
      <c r="AU130" s="223" t="s">
        <v>80</v>
      </c>
      <c r="AV130" s="12" t="s">
        <v>80</v>
      </c>
      <c r="AW130" s="12" t="s">
        <v>35</v>
      </c>
      <c r="AX130" s="12" t="s">
        <v>78</v>
      </c>
      <c r="AY130" s="223" t="s">
        <v>123</v>
      </c>
    </row>
    <row r="131" spans="2:51" s="1" customFormat="1" ht="6.95" customHeight="1">
      <c r="B131" s="54"/>
      <c r="C131" s="55"/>
      <c r="D131" s="55"/>
      <c r="E131" s="55"/>
      <c r="F131" s="55"/>
      <c r="G131" s="55"/>
      <c r="H131" s="55"/>
      <c r="I131" s="142"/>
      <c r="J131" s="55"/>
      <c r="K131" s="55"/>
      <c r="L131" s="59"/>
    </row>
  </sheetData>
  <sheetProtection password="CC35" sheet="1" objects="1" scenarios="1" formatCells="0" formatColumns="0" formatRows="0" sort="0" autoFilter="0"/>
  <autoFilter ref="C88:K130"/>
  <mergeCells count="12">
    <mergeCell ref="G1:H1"/>
    <mergeCell ref="L2:V2"/>
    <mergeCell ref="E49:H49"/>
    <mergeCell ref="E51:H51"/>
    <mergeCell ref="E77:H77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2" t="s">
        <v>192</v>
      </c>
      <c r="D3" s="372"/>
      <c r="E3" s="372"/>
      <c r="F3" s="372"/>
      <c r="G3" s="372"/>
      <c r="H3" s="372"/>
      <c r="I3" s="372"/>
      <c r="J3" s="372"/>
      <c r="K3" s="246"/>
    </row>
    <row r="4" spans="2:11" ht="25.5" customHeight="1">
      <c r="B4" s="247"/>
      <c r="C4" s="376" t="s">
        <v>193</v>
      </c>
      <c r="D4" s="376"/>
      <c r="E4" s="376"/>
      <c r="F4" s="376"/>
      <c r="G4" s="376"/>
      <c r="H4" s="376"/>
      <c r="I4" s="376"/>
      <c r="J4" s="376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75" t="s">
        <v>194</v>
      </c>
      <c r="D6" s="375"/>
      <c r="E6" s="375"/>
      <c r="F6" s="375"/>
      <c r="G6" s="375"/>
      <c r="H6" s="375"/>
      <c r="I6" s="375"/>
      <c r="J6" s="375"/>
      <c r="K6" s="248"/>
    </row>
    <row r="7" spans="2:11" ht="15" customHeight="1">
      <c r="B7" s="251"/>
      <c r="C7" s="375" t="s">
        <v>195</v>
      </c>
      <c r="D7" s="375"/>
      <c r="E7" s="375"/>
      <c r="F7" s="375"/>
      <c r="G7" s="375"/>
      <c r="H7" s="375"/>
      <c r="I7" s="375"/>
      <c r="J7" s="37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75" t="s">
        <v>196</v>
      </c>
      <c r="D9" s="375"/>
      <c r="E9" s="375"/>
      <c r="F9" s="375"/>
      <c r="G9" s="375"/>
      <c r="H9" s="375"/>
      <c r="I9" s="375"/>
      <c r="J9" s="375"/>
      <c r="K9" s="248"/>
    </row>
    <row r="10" spans="2:11" ht="15" customHeight="1">
      <c r="B10" s="251"/>
      <c r="C10" s="250"/>
      <c r="D10" s="375" t="s">
        <v>197</v>
      </c>
      <c r="E10" s="375"/>
      <c r="F10" s="375"/>
      <c r="G10" s="375"/>
      <c r="H10" s="375"/>
      <c r="I10" s="375"/>
      <c r="J10" s="375"/>
      <c r="K10" s="248"/>
    </row>
    <row r="11" spans="2:11" ht="15" customHeight="1">
      <c r="B11" s="251"/>
      <c r="C11" s="252"/>
      <c r="D11" s="375" t="s">
        <v>198</v>
      </c>
      <c r="E11" s="375"/>
      <c r="F11" s="375"/>
      <c r="G11" s="375"/>
      <c r="H11" s="375"/>
      <c r="I11" s="375"/>
      <c r="J11" s="37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75" t="s">
        <v>199</v>
      </c>
      <c r="E13" s="375"/>
      <c r="F13" s="375"/>
      <c r="G13" s="375"/>
      <c r="H13" s="375"/>
      <c r="I13" s="375"/>
      <c r="J13" s="375"/>
      <c r="K13" s="248"/>
    </row>
    <row r="14" spans="2:11" ht="15" customHeight="1">
      <c r="B14" s="251"/>
      <c r="C14" s="252"/>
      <c r="D14" s="375" t="s">
        <v>200</v>
      </c>
      <c r="E14" s="375"/>
      <c r="F14" s="375"/>
      <c r="G14" s="375"/>
      <c r="H14" s="375"/>
      <c r="I14" s="375"/>
      <c r="J14" s="375"/>
      <c r="K14" s="248"/>
    </row>
    <row r="15" spans="2:11" ht="15" customHeight="1">
      <c r="B15" s="251"/>
      <c r="C15" s="252"/>
      <c r="D15" s="375" t="s">
        <v>201</v>
      </c>
      <c r="E15" s="375"/>
      <c r="F15" s="375"/>
      <c r="G15" s="375"/>
      <c r="H15" s="375"/>
      <c r="I15" s="375"/>
      <c r="J15" s="375"/>
      <c r="K15" s="248"/>
    </row>
    <row r="16" spans="2:11" ht="15" customHeight="1">
      <c r="B16" s="251"/>
      <c r="C16" s="252"/>
      <c r="D16" s="252"/>
      <c r="E16" s="253" t="s">
        <v>77</v>
      </c>
      <c r="F16" s="375" t="s">
        <v>202</v>
      </c>
      <c r="G16" s="375"/>
      <c r="H16" s="375"/>
      <c r="I16" s="375"/>
      <c r="J16" s="375"/>
      <c r="K16" s="248"/>
    </row>
    <row r="17" spans="2:11" ht="15" customHeight="1">
      <c r="B17" s="251"/>
      <c r="C17" s="252"/>
      <c r="D17" s="252"/>
      <c r="E17" s="253" t="s">
        <v>203</v>
      </c>
      <c r="F17" s="375" t="s">
        <v>204</v>
      </c>
      <c r="G17" s="375"/>
      <c r="H17" s="375"/>
      <c r="I17" s="375"/>
      <c r="J17" s="375"/>
      <c r="K17" s="248"/>
    </row>
    <row r="18" spans="2:11" ht="15" customHeight="1">
      <c r="B18" s="251"/>
      <c r="C18" s="252"/>
      <c r="D18" s="252"/>
      <c r="E18" s="253" t="s">
        <v>205</v>
      </c>
      <c r="F18" s="375" t="s">
        <v>206</v>
      </c>
      <c r="G18" s="375"/>
      <c r="H18" s="375"/>
      <c r="I18" s="375"/>
      <c r="J18" s="375"/>
      <c r="K18" s="248"/>
    </row>
    <row r="19" spans="2:11" ht="15" customHeight="1">
      <c r="B19" s="251"/>
      <c r="C19" s="252"/>
      <c r="D19" s="252"/>
      <c r="E19" s="253" t="s">
        <v>207</v>
      </c>
      <c r="F19" s="375" t="s">
        <v>208</v>
      </c>
      <c r="G19" s="375"/>
      <c r="H19" s="375"/>
      <c r="I19" s="375"/>
      <c r="J19" s="375"/>
      <c r="K19" s="248"/>
    </row>
    <row r="20" spans="2:11" ht="15" customHeight="1">
      <c r="B20" s="251"/>
      <c r="C20" s="252"/>
      <c r="D20" s="252"/>
      <c r="E20" s="253" t="s">
        <v>209</v>
      </c>
      <c r="F20" s="375" t="s">
        <v>210</v>
      </c>
      <c r="G20" s="375"/>
      <c r="H20" s="375"/>
      <c r="I20" s="375"/>
      <c r="J20" s="375"/>
      <c r="K20" s="248"/>
    </row>
    <row r="21" spans="2:11" ht="15" customHeight="1">
      <c r="B21" s="251"/>
      <c r="C21" s="252"/>
      <c r="D21" s="252"/>
      <c r="E21" s="253" t="s">
        <v>83</v>
      </c>
      <c r="F21" s="375" t="s">
        <v>211</v>
      </c>
      <c r="G21" s="375"/>
      <c r="H21" s="375"/>
      <c r="I21" s="375"/>
      <c r="J21" s="37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75" t="s">
        <v>212</v>
      </c>
      <c r="D23" s="375"/>
      <c r="E23" s="375"/>
      <c r="F23" s="375"/>
      <c r="G23" s="375"/>
      <c r="H23" s="375"/>
      <c r="I23" s="375"/>
      <c r="J23" s="375"/>
      <c r="K23" s="248"/>
    </row>
    <row r="24" spans="2:11" ht="15" customHeight="1">
      <c r="B24" s="251"/>
      <c r="C24" s="375" t="s">
        <v>213</v>
      </c>
      <c r="D24" s="375"/>
      <c r="E24" s="375"/>
      <c r="F24" s="375"/>
      <c r="G24" s="375"/>
      <c r="H24" s="375"/>
      <c r="I24" s="375"/>
      <c r="J24" s="375"/>
      <c r="K24" s="248"/>
    </row>
    <row r="25" spans="2:11" ht="15" customHeight="1">
      <c r="B25" s="251"/>
      <c r="C25" s="250"/>
      <c r="D25" s="375" t="s">
        <v>214</v>
      </c>
      <c r="E25" s="375"/>
      <c r="F25" s="375"/>
      <c r="G25" s="375"/>
      <c r="H25" s="375"/>
      <c r="I25" s="375"/>
      <c r="J25" s="375"/>
      <c r="K25" s="248"/>
    </row>
    <row r="26" spans="2:11" ht="15" customHeight="1">
      <c r="B26" s="251"/>
      <c r="C26" s="252"/>
      <c r="D26" s="375" t="s">
        <v>215</v>
      </c>
      <c r="E26" s="375"/>
      <c r="F26" s="375"/>
      <c r="G26" s="375"/>
      <c r="H26" s="375"/>
      <c r="I26" s="375"/>
      <c r="J26" s="37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75" t="s">
        <v>216</v>
      </c>
      <c r="E28" s="375"/>
      <c r="F28" s="375"/>
      <c r="G28" s="375"/>
      <c r="H28" s="375"/>
      <c r="I28" s="375"/>
      <c r="J28" s="375"/>
      <c r="K28" s="248"/>
    </row>
    <row r="29" spans="2:11" ht="15" customHeight="1">
      <c r="B29" s="251"/>
      <c r="C29" s="252"/>
      <c r="D29" s="375" t="s">
        <v>217</v>
      </c>
      <c r="E29" s="375"/>
      <c r="F29" s="375"/>
      <c r="G29" s="375"/>
      <c r="H29" s="375"/>
      <c r="I29" s="375"/>
      <c r="J29" s="37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75" t="s">
        <v>218</v>
      </c>
      <c r="E31" s="375"/>
      <c r="F31" s="375"/>
      <c r="G31" s="375"/>
      <c r="H31" s="375"/>
      <c r="I31" s="375"/>
      <c r="J31" s="375"/>
      <c r="K31" s="248"/>
    </row>
    <row r="32" spans="2:11" ht="15" customHeight="1">
      <c r="B32" s="251"/>
      <c r="C32" s="252"/>
      <c r="D32" s="375" t="s">
        <v>219</v>
      </c>
      <c r="E32" s="375"/>
      <c r="F32" s="375"/>
      <c r="G32" s="375"/>
      <c r="H32" s="375"/>
      <c r="I32" s="375"/>
      <c r="J32" s="375"/>
      <c r="K32" s="248"/>
    </row>
    <row r="33" spans="2:11" ht="15" customHeight="1">
      <c r="B33" s="251"/>
      <c r="C33" s="252"/>
      <c r="D33" s="375" t="s">
        <v>220</v>
      </c>
      <c r="E33" s="375"/>
      <c r="F33" s="375"/>
      <c r="G33" s="375"/>
      <c r="H33" s="375"/>
      <c r="I33" s="375"/>
      <c r="J33" s="375"/>
      <c r="K33" s="248"/>
    </row>
    <row r="34" spans="2:11" ht="15" customHeight="1">
      <c r="B34" s="251"/>
      <c r="C34" s="252"/>
      <c r="D34" s="250"/>
      <c r="E34" s="254" t="s">
        <v>108</v>
      </c>
      <c r="F34" s="250"/>
      <c r="G34" s="375" t="s">
        <v>221</v>
      </c>
      <c r="H34" s="375"/>
      <c r="I34" s="375"/>
      <c r="J34" s="375"/>
      <c r="K34" s="248"/>
    </row>
    <row r="35" spans="2:11" ht="30.75" customHeight="1">
      <c r="B35" s="251"/>
      <c r="C35" s="252"/>
      <c r="D35" s="250"/>
      <c r="E35" s="254" t="s">
        <v>222</v>
      </c>
      <c r="F35" s="250"/>
      <c r="G35" s="375" t="s">
        <v>223</v>
      </c>
      <c r="H35" s="375"/>
      <c r="I35" s="375"/>
      <c r="J35" s="375"/>
      <c r="K35" s="248"/>
    </row>
    <row r="36" spans="2:11" ht="15" customHeight="1">
      <c r="B36" s="251"/>
      <c r="C36" s="252"/>
      <c r="D36" s="250"/>
      <c r="E36" s="254" t="s">
        <v>53</v>
      </c>
      <c r="F36" s="250"/>
      <c r="G36" s="375" t="s">
        <v>224</v>
      </c>
      <c r="H36" s="375"/>
      <c r="I36" s="375"/>
      <c r="J36" s="375"/>
      <c r="K36" s="248"/>
    </row>
    <row r="37" spans="2:11" ht="15" customHeight="1">
      <c r="B37" s="251"/>
      <c r="C37" s="252"/>
      <c r="D37" s="250"/>
      <c r="E37" s="254" t="s">
        <v>109</v>
      </c>
      <c r="F37" s="250"/>
      <c r="G37" s="375" t="s">
        <v>225</v>
      </c>
      <c r="H37" s="375"/>
      <c r="I37" s="375"/>
      <c r="J37" s="375"/>
      <c r="K37" s="248"/>
    </row>
    <row r="38" spans="2:11" ht="15" customHeight="1">
      <c r="B38" s="251"/>
      <c r="C38" s="252"/>
      <c r="D38" s="250"/>
      <c r="E38" s="254" t="s">
        <v>110</v>
      </c>
      <c r="F38" s="250"/>
      <c r="G38" s="375" t="s">
        <v>226</v>
      </c>
      <c r="H38" s="375"/>
      <c r="I38" s="375"/>
      <c r="J38" s="375"/>
      <c r="K38" s="248"/>
    </row>
    <row r="39" spans="2:11" ht="15" customHeight="1">
      <c r="B39" s="251"/>
      <c r="C39" s="252"/>
      <c r="D39" s="250"/>
      <c r="E39" s="254" t="s">
        <v>111</v>
      </c>
      <c r="F39" s="250"/>
      <c r="G39" s="375" t="s">
        <v>227</v>
      </c>
      <c r="H39" s="375"/>
      <c r="I39" s="375"/>
      <c r="J39" s="375"/>
      <c r="K39" s="248"/>
    </row>
    <row r="40" spans="2:11" ht="15" customHeight="1">
      <c r="B40" s="251"/>
      <c r="C40" s="252"/>
      <c r="D40" s="250"/>
      <c r="E40" s="254" t="s">
        <v>228</v>
      </c>
      <c r="F40" s="250"/>
      <c r="G40" s="375" t="s">
        <v>229</v>
      </c>
      <c r="H40" s="375"/>
      <c r="I40" s="375"/>
      <c r="J40" s="375"/>
      <c r="K40" s="248"/>
    </row>
    <row r="41" spans="2:11" ht="15" customHeight="1">
      <c r="B41" s="251"/>
      <c r="C41" s="252"/>
      <c r="D41" s="250"/>
      <c r="E41" s="254"/>
      <c r="F41" s="250"/>
      <c r="G41" s="375" t="s">
        <v>230</v>
      </c>
      <c r="H41" s="375"/>
      <c r="I41" s="375"/>
      <c r="J41" s="375"/>
      <c r="K41" s="248"/>
    </row>
    <row r="42" spans="2:11" ht="15" customHeight="1">
      <c r="B42" s="251"/>
      <c r="C42" s="252"/>
      <c r="D42" s="250"/>
      <c r="E42" s="254" t="s">
        <v>231</v>
      </c>
      <c r="F42" s="250"/>
      <c r="G42" s="375" t="s">
        <v>232</v>
      </c>
      <c r="H42" s="375"/>
      <c r="I42" s="375"/>
      <c r="J42" s="375"/>
      <c r="K42" s="248"/>
    </row>
    <row r="43" spans="2:11" ht="15" customHeight="1">
      <c r="B43" s="251"/>
      <c r="C43" s="252"/>
      <c r="D43" s="250"/>
      <c r="E43" s="254" t="s">
        <v>113</v>
      </c>
      <c r="F43" s="250"/>
      <c r="G43" s="375" t="s">
        <v>233</v>
      </c>
      <c r="H43" s="375"/>
      <c r="I43" s="375"/>
      <c r="J43" s="37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75" t="s">
        <v>234</v>
      </c>
      <c r="E45" s="375"/>
      <c r="F45" s="375"/>
      <c r="G45" s="375"/>
      <c r="H45" s="375"/>
      <c r="I45" s="375"/>
      <c r="J45" s="375"/>
      <c r="K45" s="248"/>
    </row>
    <row r="46" spans="2:11" ht="15" customHeight="1">
      <c r="B46" s="251"/>
      <c r="C46" s="252"/>
      <c r="D46" s="252"/>
      <c r="E46" s="375" t="s">
        <v>235</v>
      </c>
      <c r="F46" s="375"/>
      <c r="G46" s="375"/>
      <c r="H46" s="375"/>
      <c r="I46" s="375"/>
      <c r="J46" s="375"/>
      <c r="K46" s="248"/>
    </row>
    <row r="47" spans="2:11" ht="15" customHeight="1">
      <c r="B47" s="251"/>
      <c r="C47" s="252"/>
      <c r="D47" s="252"/>
      <c r="E47" s="375" t="s">
        <v>236</v>
      </c>
      <c r="F47" s="375"/>
      <c r="G47" s="375"/>
      <c r="H47" s="375"/>
      <c r="I47" s="375"/>
      <c r="J47" s="375"/>
      <c r="K47" s="248"/>
    </row>
    <row r="48" spans="2:11" ht="15" customHeight="1">
      <c r="B48" s="251"/>
      <c r="C48" s="252"/>
      <c r="D48" s="252"/>
      <c r="E48" s="375" t="s">
        <v>237</v>
      </c>
      <c r="F48" s="375"/>
      <c r="G48" s="375"/>
      <c r="H48" s="375"/>
      <c r="I48" s="375"/>
      <c r="J48" s="375"/>
      <c r="K48" s="248"/>
    </row>
    <row r="49" spans="2:11" ht="15" customHeight="1">
      <c r="B49" s="251"/>
      <c r="C49" s="252"/>
      <c r="D49" s="375" t="s">
        <v>238</v>
      </c>
      <c r="E49" s="375"/>
      <c r="F49" s="375"/>
      <c r="G49" s="375"/>
      <c r="H49" s="375"/>
      <c r="I49" s="375"/>
      <c r="J49" s="375"/>
      <c r="K49" s="248"/>
    </row>
    <row r="50" spans="2:11" ht="25.5" customHeight="1">
      <c r="B50" s="247"/>
      <c r="C50" s="376" t="s">
        <v>239</v>
      </c>
      <c r="D50" s="376"/>
      <c r="E50" s="376"/>
      <c r="F50" s="376"/>
      <c r="G50" s="376"/>
      <c r="H50" s="376"/>
      <c r="I50" s="376"/>
      <c r="J50" s="376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75" t="s">
        <v>240</v>
      </c>
      <c r="D52" s="375"/>
      <c r="E52" s="375"/>
      <c r="F52" s="375"/>
      <c r="G52" s="375"/>
      <c r="H52" s="375"/>
      <c r="I52" s="375"/>
      <c r="J52" s="375"/>
      <c r="K52" s="248"/>
    </row>
    <row r="53" spans="2:11" ht="15" customHeight="1">
      <c r="B53" s="247"/>
      <c r="C53" s="375" t="s">
        <v>241</v>
      </c>
      <c r="D53" s="375"/>
      <c r="E53" s="375"/>
      <c r="F53" s="375"/>
      <c r="G53" s="375"/>
      <c r="H53" s="375"/>
      <c r="I53" s="375"/>
      <c r="J53" s="37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75" t="s">
        <v>242</v>
      </c>
      <c r="D55" s="375"/>
      <c r="E55" s="375"/>
      <c r="F55" s="375"/>
      <c r="G55" s="375"/>
      <c r="H55" s="375"/>
      <c r="I55" s="375"/>
      <c r="J55" s="375"/>
      <c r="K55" s="248"/>
    </row>
    <row r="56" spans="2:11" ht="15" customHeight="1">
      <c r="B56" s="247"/>
      <c r="C56" s="252"/>
      <c r="D56" s="375" t="s">
        <v>243</v>
      </c>
      <c r="E56" s="375"/>
      <c r="F56" s="375"/>
      <c r="G56" s="375"/>
      <c r="H56" s="375"/>
      <c r="I56" s="375"/>
      <c r="J56" s="375"/>
      <c r="K56" s="248"/>
    </row>
    <row r="57" spans="2:11" ht="15" customHeight="1">
      <c r="B57" s="247"/>
      <c r="C57" s="252"/>
      <c r="D57" s="375" t="s">
        <v>244</v>
      </c>
      <c r="E57" s="375"/>
      <c r="F57" s="375"/>
      <c r="G57" s="375"/>
      <c r="H57" s="375"/>
      <c r="I57" s="375"/>
      <c r="J57" s="375"/>
      <c r="K57" s="248"/>
    </row>
    <row r="58" spans="2:11" ht="15" customHeight="1">
      <c r="B58" s="247"/>
      <c r="C58" s="252"/>
      <c r="D58" s="375" t="s">
        <v>245</v>
      </c>
      <c r="E58" s="375"/>
      <c r="F58" s="375"/>
      <c r="G58" s="375"/>
      <c r="H58" s="375"/>
      <c r="I58" s="375"/>
      <c r="J58" s="375"/>
      <c r="K58" s="248"/>
    </row>
    <row r="59" spans="2:11" ht="15" customHeight="1">
      <c r="B59" s="247"/>
      <c r="C59" s="252"/>
      <c r="D59" s="375" t="s">
        <v>246</v>
      </c>
      <c r="E59" s="375"/>
      <c r="F59" s="375"/>
      <c r="G59" s="375"/>
      <c r="H59" s="375"/>
      <c r="I59" s="375"/>
      <c r="J59" s="375"/>
      <c r="K59" s="248"/>
    </row>
    <row r="60" spans="2:11" ht="15" customHeight="1">
      <c r="B60" s="247"/>
      <c r="C60" s="252"/>
      <c r="D60" s="374" t="s">
        <v>247</v>
      </c>
      <c r="E60" s="374"/>
      <c r="F60" s="374"/>
      <c r="G60" s="374"/>
      <c r="H60" s="374"/>
      <c r="I60" s="374"/>
      <c r="J60" s="374"/>
      <c r="K60" s="248"/>
    </row>
    <row r="61" spans="2:11" ht="15" customHeight="1">
      <c r="B61" s="247"/>
      <c r="C61" s="252"/>
      <c r="D61" s="375" t="s">
        <v>248</v>
      </c>
      <c r="E61" s="375"/>
      <c r="F61" s="375"/>
      <c r="G61" s="375"/>
      <c r="H61" s="375"/>
      <c r="I61" s="375"/>
      <c r="J61" s="37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75" t="s">
        <v>249</v>
      </c>
      <c r="E63" s="375"/>
      <c r="F63" s="375"/>
      <c r="G63" s="375"/>
      <c r="H63" s="375"/>
      <c r="I63" s="375"/>
      <c r="J63" s="375"/>
      <c r="K63" s="248"/>
    </row>
    <row r="64" spans="2:11" ht="15" customHeight="1">
      <c r="B64" s="247"/>
      <c r="C64" s="252"/>
      <c r="D64" s="374" t="s">
        <v>250</v>
      </c>
      <c r="E64" s="374"/>
      <c r="F64" s="374"/>
      <c r="G64" s="374"/>
      <c r="H64" s="374"/>
      <c r="I64" s="374"/>
      <c r="J64" s="374"/>
      <c r="K64" s="248"/>
    </row>
    <row r="65" spans="2:11" ht="15" customHeight="1">
      <c r="B65" s="247"/>
      <c r="C65" s="252"/>
      <c r="D65" s="375" t="s">
        <v>251</v>
      </c>
      <c r="E65" s="375"/>
      <c r="F65" s="375"/>
      <c r="G65" s="375"/>
      <c r="H65" s="375"/>
      <c r="I65" s="375"/>
      <c r="J65" s="375"/>
      <c r="K65" s="248"/>
    </row>
    <row r="66" spans="2:11" ht="15" customHeight="1">
      <c r="B66" s="247"/>
      <c r="C66" s="252"/>
      <c r="D66" s="375" t="s">
        <v>252</v>
      </c>
      <c r="E66" s="375"/>
      <c r="F66" s="375"/>
      <c r="G66" s="375"/>
      <c r="H66" s="375"/>
      <c r="I66" s="375"/>
      <c r="J66" s="375"/>
      <c r="K66" s="248"/>
    </row>
    <row r="67" spans="2:11" ht="15" customHeight="1">
      <c r="B67" s="247"/>
      <c r="C67" s="252"/>
      <c r="D67" s="375" t="s">
        <v>253</v>
      </c>
      <c r="E67" s="375"/>
      <c r="F67" s="375"/>
      <c r="G67" s="375"/>
      <c r="H67" s="375"/>
      <c r="I67" s="375"/>
      <c r="J67" s="375"/>
      <c r="K67" s="248"/>
    </row>
    <row r="68" spans="2:11" ht="15" customHeight="1">
      <c r="B68" s="247"/>
      <c r="C68" s="252"/>
      <c r="D68" s="375" t="s">
        <v>254</v>
      </c>
      <c r="E68" s="375"/>
      <c r="F68" s="375"/>
      <c r="G68" s="375"/>
      <c r="H68" s="375"/>
      <c r="I68" s="375"/>
      <c r="J68" s="37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3" t="s">
        <v>89</v>
      </c>
      <c r="D73" s="373"/>
      <c r="E73" s="373"/>
      <c r="F73" s="373"/>
      <c r="G73" s="373"/>
      <c r="H73" s="373"/>
      <c r="I73" s="373"/>
      <c r="J73" s="373"/>
      <c r="K73" s="265"/>
    </row>
    <row r="74" spans="2:11" ht="17.25" customHeight="1">
      <c r="B74" s="264"/>
      <c r="C74" s="266" t="s">
        <v>255</v>
      </c>
      <c r="D74" s="266"/>
      <c r="E74" s="266"/>
      <c r="F74" s="266" t="s">
        <v>256</v>
      </c>
      <c r="G74" s="267"/>
      <c r="H74" s="266" t="s">
        <v>109</v>
      </c>
      <c r="I74" s="266" t="s">
        <v>57</v>
      </c>
      <c r="J74" s="266" t="s">
        <v>257</v>
      </c>
      <c r="K74" s="265"/>
    </row>
    <row r="75" spans="2:11" ht="17.25" customHeight="1">
      <c r="B75" s="264"/>
      <c r="C75" s="268" t="s">
        <v>258</v>
      </c>
      <c r="D75" s="268"/>
      <c r="E75" s="268"/>
      <c r="F75" s="269" t="s">
        <v>259</v>
      </c>
      <c r="G75" s="270"/>
      <c r="H75" s="268"/>
      <c r="I75" s="268"/>
      <c r="J75" s="268" t="s">
        <v>260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53</v>
      </c>
      <c r="D77" s="271"/>
      <c r="E77" s="271"/>
      <c r="F77" s="273" t="s">
        <v>261</v>
      </c>
      <c r="G77" s="272"/>
      <c r="H77" s="254" t="s">
        <v>262</v>
      </c>
      <c r="I77" s="254" t="s">
        <v>263</v>
      </c>
      <c r="J77" s="254">
        <v>20</v>
      </c>
      <c r="K77" s="265"/>
    </row>
    <row r="78" spans="2:11" ht="15" customHeight="1">
      <c r="B78" s="264"/>
      <c r="C78" s="254" t="s">
        <v>264</v>
      </c>
      <c r="D78" s="254"/>
      <c r="E78" s="254"/>
      <c r="F78" s="273" t="s">
        <v>261</v>
      </c>
      <c r="G78" s="272"/>
      <c r="H78" s="254" t="s">
        <v>265</v>
      </c>
      <c r="I78" s="254" t="s">
        <v>263</v>
      </c>
      <c r="J78" s="254">
        <v>120</v>
      </c>
      <c r="K78" s="265"/>
    </row>
    <row r="79" spans="2:11" ht="15" customHeight="1">
      <c r="B79" s="274"/>
      <c r="C79" s="254" t="s">
        <v>266</v>
      </c>
      <c r="D79" s="254"/>
      <c r="E79" s="254"/>
      <c r="F79" s="273" t="s">
        <v>267</v>
      </c>
      <c r="G79" s="272"/>
      <c r="H79" s="254" t="s">
        <v>268</v>
      </c>
      <c r="I79" s="254" t="s">
        <v>263</v>
      </c>
      <c r="J79" s="254">
        <v>50</v>
      </c>
      <c r="K79" s="265"/>
    </row>
    <row r="80" spans="2:11" ht="15" customHeight="1">
      <c r="B80" s="274"/>
      <c r="C80" s="254" t="s">
        <v>269</v>
      </c>
      <c r="D80" s="254"/>
      <c r="E80" s="254"/>
      <c r="F80" s="273" t="s">
        <v>261</v>
      </c>
      <c r="G80" s="272"/>
      <c r="H80" s="254" t="s">
        <v>270</v>
      </c>
      <c r="I80" s="254" t="s">
        <v>271</v>
      </c>
      <c r="J80" s="254"/>
      <c r="K80" s="265"/>
    </row>
    <row r="81" spans="2:11" ht="15" customHeight="1">
      <c r="B81" s="274"/>
      <c r="C81" s="275" t="s">
        <v>272</v>
      </c>
      <c r="D81" s="275"/>
      <c r="E81" s="275"/>
      <c r="F81" s="276" t="s">
        <v>267</v>
      </c>
      <c r="G81" s="275"/>
      <c r="H81" s="275" t="s">
        <v>273</v>
      </c>
      <c r="I81" s="275" t="s">
        <v>263</v>
      </c>
      <c r="J81" s="275">
        <v>15</v>
      </c>
      <c r="K81" s="265"/>
    </row>
    <row r="82" spans="2:11" ht="15" customHeight="1">
      <c r="B82" s="274"/>
      <c r="C82" s="275" t="s">
        <v>274</v>
      </c>
      <c r="D82" s="275"/>
      <c r="E82" s="275"/>
      <c r="F82" s="276" t="s">
        <v>267</v>
      </c>
      <c r="G82" s="275"/>
      <c r="H82" s="275" t="s">
        <v>275</v>
      </c>
      <c r="I82" s="275" t="s">
        <v>263</v>
      </c>
      <c r="J82" s="275">
        <v>15</v>
      </c>
      <c r="K82" s="265"/>
    </row>
    <row r="83" spans="2:11" ht="15" customHeight="1">
      <c r="B83" s="274"/>
      <c r="C83" s="275" t="s">
        <v>276</v>
      </c>
      <c r="D83" s="275"/>
      <c r="E83" s="275"/>
      <c r="F83" s="276" t="s">
        <v>267</v>
      </c>
      <c r="G83" s="275"/>
      <c r="H83" s="275" t="s">
        <v>277</v>
      </c>
      <c r="I83" s="275" t="s">
        <v>263</v>
      </c>
      <c r="J83" s="275">
        <v>20</v>
      </c>
      <c r="K83" s="265"/>
    </row>
    <row r="84" spans="2:11" ht="15" customHeight="1">
      <c r="B84" s="274"/>
      <c r="C84" s="275" t="s">
        <v>278</v>
      </c>
      <c r="D84" s="275"/>
      <c r="E84" s="275"/>
      <c r="F84" s="276" t="s">
        <v>267</v>
      </c>
      <c r="G84" s="275"/>
      <c r="H84" s="275" t="s">
        <v>279</v>
      </c>
      <c r="I84" s="275" t="s">
        <v>263</v>
      </c>
      <c r="J84" s="275">
        <v>20</v>
      </c>
      <c r="K84" s="265"/>
    </row>
    <row r="85" spans="2:11" ht="15" customHeight="1">
      <c r="B85" s="274"/>
      <c r="C85" s="254" t="s">
        <v>280</v>
      </c>
      <c r="D85" s="254"/>
      <c r="E85" s="254"/>
      <c r="F85" s="273" t="s">
        <v>267</v>
      </c>
      <c r="G85" s="272"/>
      <c r="H85" s="254" t="s">
        <v>281</v>
      </c>
      <c r="I85" s="254" t="s">
        <v>263</v>
      </c>
      <c r="J85" s="254">
        <v>50</v>
      </c>
      <c r="K85" s="265"/>
    </row>
    <row r="86" spans="2:11" ht="15" customHeight="1">
      <c r="B86" s="274"/>
      <c r="C86" s="254" t="s">
        <v>282</v>
      </c>
      <c r="D86" s="254"/>
      <c r="E86" s="254"/>
      <c r="F86" s="273" t="s">
        <v>267</v>
      </c>
      <c r="G86" s="272"/>
      <c r="H86" s="254" t="s">
        <v>283</v>
      </c>
      <c r="I86" s="254" t="s">
        <v>263</v>
      </c>
      <c r="J86" s="254">
        <v>20</v>
      </c>
      <c r="K86" s="265"/>
    </row>
    <row r="87" spans="2:11" ht="15" customHeight="1">
      <c r="B87" s="274"/>
      <c r="C87" s="254" t="s">
        <v>284</v>
      </c>
      <c r="D87" s="254"/>
      <c r="E87" s="254"/>
      <c r="F87" s="273" t="s">
        <v>267</v>
      </c>
      <c r="G87" s="272"/>
      <c r="H87" s="254" t="s">
        <v>285</v>
      </c>
      <c r="I87" s="254" t="s">
        <v>263</v>
      </c>
      <c r="J87" s="254">
        <v>20</v>
      </c>
      <c r="K87" s="265"/>
    </row>
    <row r="88" spans="2:11" ht="15" customHeight="1">
      <c r="B88" s="274"/>
      <c r="C88" s="254" t="s">
        <v>286</v>
      </c>
      <c r="D88" s="254"/>
      <c r="E88" s="254"/>
      <c r="F88" s="273" t="s">
        <v>267</v>
      </c>
      <c r="G88" s="272"/>
      <c r="H88" s="254" t="s">
        <v>287</v>
      </c>
      <c r="I88" s="254" t="s">
        <v>263</v>
      </c>
      <c r="J88" s="254">
        <v>50</v>
      </c>
      <c r="K88" s="265"/>
    </row>
    <row r="89" spans="2:11" ht="15" customHeight="1">
      <c r="B89" s="274"/>
      <c r="C89" s="254" t="s">
        <v>288</v>
      </c>
      <c r="D89" s="254"/>
      <c r="E89" s="254"/>
      <c r="F89" s="273" t="s">
        <v>267</v>
      </c>
      <c r="G89" s="272"/>
      <c r="H89" s="254" t="s">
        <v>288</v>
      </c>
      <c r="I89" s="254" t="s">
        <v>263</v>
      </c>
      <c r="J89" s="254">
        <v>50</v>
      </c>
      <c r="K89" s="265"/>
    </row>
    <row r="90" spans="2:11" ht="15" customHeight="1">
      <c r="B90" s="274"/>
      <c r="C90" s="254" t="s">
        <v>114</v>
      </c>
      <c r="D90" s="254"/>
      <c r="E90" s="254"/>
      <c r="F90" s="273" t="s">
        <v>267</v>
      </c>
      <c r="G90" s="272"/>
      <c r="H90" s="254" t="s">
        <v>289</v>
      </c>
      <c r="I90" s="254" t="s">
        <v>263</v>
      </c>
      <c r="J90" s="254">
        <v>255</v>
      </c>
      <c r="K90" s="265"/>
    </row>
    <row r="91" spans="2:11" ht="15" customHeight="1">
      <c r="B91" s="274"/>
      <c r="C91" s="254" t="s">
        <v>290</v>
      </c>
      <c r="D91" s="254"/>
      <c r="E91" s="254"/>
      <c r="F91" s="273" t="s">
        <v>261</v>
      </c>
      <c r="G91" s="272"/>
      <c r="H91" s="254" t="s">
        <v>291</v>
      </c>
      <c r="I91" s="254" t="s">
        <v>292</v>
      </c>
      <c r="J91" s="254"/>
      <c r="K91" s="265"/>
    </row>
    <row r="92" spans="2:11" ht="15" customHeight="1">
      <c r="B92" s="274"/>
      <c r="C92" s="254" t="s">
        <v>293</v>
      </c>
      <c r="D92" s="254"/>
      <c r="E92" s="254"/>
      <c r="F92" s="273" t="s">
        <v>261</v>
      </c>
      <c r="G92" s="272"/>
      <c r="H92" s="254" t="s">
        <v>294</v>
      </c>
      <c r="I92" s="254" t="s">
        <v>295</v>
      </c>
      <c r="J92" s="254"/>
      <c r="K92" s="265"/>
    </row>
    <row r="93" spans="2:11" ht="15" customHeight="1">
      <c r="B93" s="274"/>
      <c r="C93" s="254" t="s">
        <v>296</v>
      </c>
      <c r="D93" s="254"/>
      <c r="E93" s="254"/>
      <c r="F93" s="273" t="s">
        <v>261</v>
      </c>
      <c r="G93" s="272"/>
      <c r="H93" s="254" t="s">
        <v>296</v>
      </c>
      <c r="I93" s="254" t="s">
        <v>295</v>
      </c>
      <c r="J93" s="254"/>
      <c r="K93" s="265"/>
    </row>
    <row r="94" spans="2:11" ht="15" customHeight="1">
      <c r="B94" s="274"/>
      <c r="C94" s="254" t="s">
        <v>38</v>
      </c>
      <c r="D94" s="254"/>
      <c r="E94" s="254"/>
      <c r="F94" s="273" t="s">
        <v>261</v>
      </c>
      <c r="G94" s="272"/>
      <c r="H94" s="254" t="s">
        <v>297</v>
      </c>
      <c r="I94" s="254" t="s">
        <v>295</v>
      </c>
      <c r="J94" s="254"/>
      <c r="K94" s="265"/>
    </row>
    <row r="95" spans="2:11" ht="15" customHeight="1">
      <c r="B95" s="274"/>
      <c r="C95" s="254" t="s">
        <v>48</v>
      </c>
      <c r="D95" s="254"/>
      <c r="E95" s="254"/>
      <c r="F95" s="273" t="s">
        <v>261</v>
      </c>
      <c r="G95" s="272"/>
      <c r="H95" s="254" t="s">
        <v>298</v>
      </c>
      <c r="I95" s="254" t="s">
        <v>295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3" t="s">
        <v>299</v>
      </c>
      <c r="D100" s="373"/>
      <c r="E100" s="373"/>
      <c r="F100" s="373"/>
      <c r="G100" s="373"/>
      <c r="H100" s="373"/>
      <c r="I100" s="373"/>
      <c r="J100" s="373"/>
      <c r="K100" s="265"/>
    </row>
    <row r="101" spans="2:11" ht="17.25" customHeight="1">
      <c r="B101" s="264"/>
      <c r="C101" s="266" t="s">
        <v>255</v>
      </c>
      <c r="D101" s="266"/>
      <c r="E101" s="266"/>
      <c r="F101" s="266" t="s">
        <v>256</v>
      </c>
      <c r="G101" s="267"/>
      <c r="H101" s="266" t="s">
        <v>109</v>
      </c>
      <c r="I101" s="266" t="s">
        <v>57</v>
      </c>
      <c r="J101" s="266" t="s">
        <v>257</v>
      </c>
      <c r="K101" s="265"/>
    </row>
    <row r="102" spans="2:11" ht="17.25" customHeight="1">
      <c r="B102" s="264"/>
      <c r="C102" s="268" t="s">
        <v>258</v>
      </c>
      <c r="D102" s="268"/>
      <c r="E102" s="268"/>
      <c r="F102" s="269" t="s">
        <v>259</v>
      </c>
      <c r="G102" s="270"/>
      <c r="H102" s="268"/>
      <c r="I102" s="268"/>
      <c r="J102" s="268" t="s">
        <v>260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53</v>
      </c>
      <c r="D104" s="271"/>
      <c r="E104" s="271"/>
      <c r="F104" s="273" t="s">
        <v>261</v>
      </c>
      <c r="G104" s="282"/>
      <c r="H104" s="254" t="s">
        <v>300</v>
      </c>
      <c r="I104" s="254" t="s">
        <v>263</v>
      </c>
      <c r="J104" s="254">
        <v>20</v>
      </c>
      <c r="K104" s="265"/>
    </row>
    <row r="105" spans="2:11" ht="15" customHeight="1">
      <c r="B105" s="264"/>
      <c r="C105" s="254" t="s">
        <v>264</v>
      </c>
      <c r="D105" s="254"/>
      <c r="E105" s="254"/>
      <c r="F105" s="273" t="s">
        <v>261</v>
      </c>
      <c r="G105" s="254"/>
      <c r="H105" s="254" t="s">
        <v>300</v>
      </c>
      <c r="I105" s="254" t="s">
        <v>263</v>
      </c>
      <c r="J105" s="254">
        <v>120</v>
      </c>
      <c r="K105" s="265"/>
    </row>
    <row r="106" spans="2:11" ht="15" customHeight="1">
      <c r="B106" s="274"/>
      <c r="C106" s="254" t="s">
        <v>266</v>
      </c>
      <c r="D106" s="254"/>
      <c r="E106" s="254"/>
      <c r="F106" s="273" t="s">
        <v>267</v>
      </c>
      <c r="G106" s="254"/>
      <c r="H106" s="254" t="s">
        <v>300</v>
      </c>
      <c r="I106" s="254" t="s">
        <v>263</v>
      </c>
      <c r="J106" s="254">
        <v>50</v>
      </c>
      <c r="K106" s="265"/>
    </row>
    <row r="107" spans="2:11" ht="15" customHeight="1">
      <c r="B107" s="274"/>
      <c r="C107" s="254" t="s">
        <v>269</v>
      </c>
      <c r="D107" s="254"/>
      <c r="E107" s="254"/>
      <c r="F107" s="273" t="s">
        <v>261</v>
      </c>
      <c r="G107" s="254"/>
      <c r="H107" s="254" t="s">
        <v>300</v>
      </c>
      <c r="I107" s="254" t="s">
        <v>271</v>
      </c>
      <c r="J107" s="254"/>
      <c r="K107" s="265"/>
    </row>
    <row r="108" spans="2:11" ht="15" customHeight="1">
      <c r="B108" s="274"/>
      <c r="C108" s="254" t="s">
        <v>280</v>
      </c>
      <c r="D108" s="254"/>
      <c r="E108" s="254"/>
      <c r="F108" s="273" t="s">
        <v>267</v>
      </c>
      <c r="G108" s="254"/>
      <c r="H108" s="254" t="s">
        <v>300</v>
      </c>
      <c r="I108" s="254" t="s">
        <v>263</v>
      </c>
      <c r="J108" s="254">
        <v>50</v>
      </c>
      <c r="K108" s="265"/>
    </row>
    <row r="109" spans="2:11" ht="15" customHeight="1">
      <c r="B109" s="274"/>
      <c r="C109" s="254" t="s">
        <v>288</v>
      </c>
      <c r="D109" s="254"/>
      <c r="E109" s="254"/>
      <c r="F109" s="273" t="s">
        <v>267</v>
      </c>
      <c r="G109" s="254"/>
      <c r="H109" s="254" t="s">
        <v>300</v>
      </c>
      <c r="I109" s="254" t="s">
        <v>263</v>
      </c>
      <c r="J109" s="254">
        <v>50</v>
      </c>
      <c r="K109" s="265"/>
    </row>
    <row r="110" spans="2:11" ht="15" customHeight="1">
      <c r="B110" s="274"/>
      <c r="C110" s="254" t="s">
        <v>286</v>
      </c>
      <c r="D110" s="254"/>
      <c r="E110" s="254"/>
      <c r="F110" s="273" t="s">
        <v>267</v>
      </c>
      <c r="G110" s="254"/>
      <c r="H110" s="254" t="s">
        <v>300</v>
      </c>
      <c r="I110" s="254" t="s">
        <v>263</v>
      </c>
      <c r="J110" s="254">
        <v>50</v>
      </c>
      <c r="K110" s="265"/>
    </row>
    <row r="111" spans="2:11" ht="15" customHeight="1">
      <c r="B111" s="274"/>
      <c r="C111" s="254" t="s">
        <v>53</v>
      </c>
      <c r="D111" s="254"/>
      <c r="E111" s="254"/>
      <c r="F111" s="273" t="s">
        <v>261</v>
      </c>
      <c r="G111" s="254"/>
      <c r="H111" s="254" t="s">
        <v>301</v>
      </c>
      <c r="I111" s="254" t="s">
        <v>263</v>
      </c>
      <c r="J111" s="254">
        <v>20</v>
      </c>
      <c r="K111" s="265"/>
    </row>
    <row r="112" spans="2:11" ht="15" customHeight="1">
      <c r="B112" s="274"/>
      <c r="C112" s="254" t="s">
        <v>302</v>
      </c>
      <c r="D112" s="254"/>
      <c r="E112" s="254"/>
      <c r="F112" s="273" t="s">
        <v>261</v>
      </c>
      <c r="G112" s="254"/>
      <c r="H112" s="254" t="s">
        <v>303</v>
      </c>
      <c r="I112" s="254" t="s">
        <v>263</v>
      </c>
      <c r="J112" s="254">
        <v>120</v>
      </c>
      <c r="K112" s="265"/>
    </row>
    <row r="113" spans="2:11" ht="15" customHeight="1">
      <c r="B113" s="274"/>
      <c r="C113" s="254" t="s">
        <v>38</v>
      </c>
      <c r="D113" s="254"/>
      <c r="E113" s="254"/>
      <c r="F113" s="273" t="s">
        <v>261</v>
      </c>
      <c r="G113" s="254"/>
      <c r="H113" s="254" t="s">
        <v>304</v>
      </c>
      <c r="I113" s="254" t="s">
        <v>295</v>
      </c>
      <c r="J113" s="254"/>
      <c r="K113" s="265"/>
    </row>
    <row r="114" spans="2:11" ht="15" customHeight="1">
      <c r="B114" s="274"/>
      <c r="C114" s="254" t="s">
        <v>48</v>
      </c>
      <c r="D114" s="254"/>
      <c r="E114" s="254"/>
      <c r="F114" s="273" t="s">
        <v>261</v>
      </c>
      <c r="G114" s="254"/>
      <c r="H114" s="254" t="s">
        <v>305</v>
      </c>
      <c r="I114" s="254" t="s">
        <v>295</v>
      </c>
      <c r="J114" s="254"/>
      <c r="K114" s="265"/>
    </row>
    <row r="115" spans="2:11" ht="15" customHeight="1">
      <c r="B115" s="274"/>
      <c r="C115" s="254" t="s">
        <v>57</v>
      </c>
      <c r="D115" s="254"/>
      <c r="E115" s="254"/>
      <c r="F115" s="273" t="s">
        <v>261</v>
      </c>
      <c r="G115" s="254"/>
      <c r="H115" s="254" t="s">
        <v>306</v>
      </c>
      <c r="I115" s="254" t="s">
        <v>307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2" t="s">
        <v>308</v>
      </c>
      <c r="D120" s="372"/>
      <c r="E120" s="372"/>
      <c r="F120" s="372"/>
      <c r="G120" s="372"/>
      <c r="H120" s="372"/>
      <c r="I120" s="372"/>
      <c r="J120" s="372"/>
      <c r="K120" s="290"/>
    </row>
    <row r="121" spans="2:11" ht="17.25" customHeight="1">
      <c r="B121" s="291"/>
      <c r="C121" s="266" t="s">
        <v>255</v>
      </c>
      <c r="D121" s="266"/>
      <c r="E121" s="266"/>
      <c r="F121" s="266" t="s">
        <v>256</v>
      </c>
      <c r="G121" s="267"/>
      <c r="H121" s="266" t="s">
        <v>109</v>
      </c>
      <c r="I121" s="266" t="s">
        <v>57</v>
      </c>
      <c r="J121" s="266" t="s">
        <v>257</v>
      </c>
      <c r="K121" s="292"/>
    </row>
    <row r="122" spans="2:11" ht="17.25" customHeight="1">
      <c r="B122" s="291"/>
      <c r="C122" s="268" t="s">
        <v>258</v>
      </c>
      <c r="D122" s="268"/>
      <c r="E122" s="268"/>
      <c r="F122" s="269" t="s">
        <v>259</v>
      </c>
      <c r="G122" s="270"/>
      <c r="H122" s="268"/>
      <c r="I122" s="268"/>
      <c r="J122" s="268" t="s">
        <v>260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264</v>
      </c>
      <c r="D124" s="271"/>
      <c r="E124" s="271"/>
      <c r="F124" s="273" t="s">
        <v>261</v>
      </c>
      <c r="G124" s="254"/>
      <c r="H124" s="254" t="s">
        <v>300</v>
      </c>
      <c r="I124" s="254" t="s">
        <v>263</v>
      </c>
      <c r="J124" s="254">
        <v>120</v>
      </c>
      <c r="K124" s="295"/>
    </row>
    <row r="125" spans="2:11" ht="15" customHeight="1">
      <c r="B125" s="293"/>
      <c r="C125" s="254" t="s">
        <v>309</v>
      </c>
      <c r="D125" s="254"/>
      <c r="E125" s="254"/>
      <c r="F125" s="273" t="s">
        <v>261</v>
      </c>
      <c r="G125" s="254"/>
      <c r="H125" s="254" t="s">
        <v>310</v>
      </c>
      <c r="I125" s="254" t="s">
        <v>263</v>
      </c>
      <c r="J125" s="254" t="s">
        <v>311</v>
      </c>
      <c r="K125" s="295"/>
    </row>
    <row r="126" spans="2:11" ht="15" customHeight="1">
      <c r="B126" s="293"/>
      <c r="C126" s="254" t="s">
        <v>83</v>
      </c>
      <c r="D126" s="254"/>
      <c r="E126" s="254"/>
      <c r="F126" s="273" t="s">
        <v>261</v>
      </c>
      <c r="G126" s="254"/>
      <c r="H126" s="254" t="s">
        <v>312</v>
      </c>
      <c r="I126" s="254" t="s">
        <v>263</v>
      </c>
      <c r="J126" s="254" t="s">
        <v>311</v>
      </c>
      <c r="K126" s="295"/>
    </row>
    <row r="127" spans="2:11" ht="15" customHeight="1">
      <c r="B127" s="293"/>
      <c r="C127" s="254" t="s">
        <v>272</v>
      </c>
      <c r="D127" s="254"/>
      <c r="E127" s="254"/>
      <c r="F127" s="273" t="s">
        <v>267</v>
      </c>
      <c r="G127" s="254"/>
      <c r="H127" s="254" t="s">
        <v>273</v>
      </c>
      <c r="I127" s="254" t="s">
        <v>263</v>
      </c>
      <c r="J127" s="254">
        <v>15</v>
      </c>
      <c r="K127" s="295"/>
    </row>
    <row r="128" spans="2:11" ht="15" customHeight="1">
      <c r="B128" s="293"/>
      <c r="C128" s="275" t="s">
        <v>274</v>
      </c>
      <c r="D128" s="275"/>
      <c r="E128" s="275"/>
      <c r="F128" s="276" t="s">
        <v>267</v>
      </c>
      <c r="G128" s="275"/>
      <c r="H128" s="275" t="s">
        <v>275</v>
      </c>
      <c r="I128" s="275" t="s">
        <v>263</v>
      </c>
      <c r="J128" s="275">
        <v>15</v>
      </c>
      <c r="K128" s="295"/>
    </row>
    <row r="129" spans="2:11" ht="15" customHeight="1">
      <c r="B129" s="293"/>
      <c r="C129" s="275" t="s">
        <v>276</v>
      </c>
      <c r="D129" s="275"/>
      <c r="E129" s="275"/>
      <c r="F129" s="276" t="s">
        <v>267</v>
      </c>
      <c r="G129" s="275"/>
      <c r="H129" s="275" t="s">
        <v>277</v>
      </c>
      <c r="I129" s="275" t="s">
        <v>263</v>
      </c>
      <c r="J129" s="275">
        <v>20</v>
      </c>
      <c r="K129" s="295"/>
    </row>
    <row r="130" spans="2:11" ht="15" customHeight="1">
      <c r="B130" s="293"/>
      <c r="C130" s="275" t="s">
        <v>278</v>
      </c>
      <c r="D130" s="275"/>
      <c r="E130" s="275"/>
      <c r="F130" s="276" t="s">
        <v>267</v>
      </c>
      <c r="G130" s="275"/>
      <c r="H130" s="275" t="s">
        <v>279</v>
      </c>
      <c r="I130" s="275" t="s">
        <v>263</v>
      </c>
      <c r="J130" s="275">
        <v>20</v>
      </c>
      <c r="K130" s="295"/>
    </row>
    <row r="131" spans="2:11" ht="15" customHeight="1">
      <c r="B131" s="293"/>
      <c r="C131" s="254" t="s">
        <v>266</v>
      </c>
      <c r="D131" s="254"/>
      <c r="E131" s="254"/>
      <c r="F131" s="273" t="s">
        <v>267</v>
      </c>
      <c r="G131" s="254"/>
      <c r="H131" s="254" t="s">
        <v>300</v>
      </c>
      <c r="I131" s="254" t="s">
        <v>263</v>
      </c>
      <c r="J131" s="254">
        <v>50</v>
      </c>
      <c r="K131" s="295"/>
    </row>
    <row r="132" spans="2:11" ht="15" customHeight="1">
      <c r="B132" s="293"/>
      <c r="C132" s="254" t="s">
        <v>280</v>
      </c>
      <c r="D132" s="254"/>
      <c r="E132" s="254"/>
      <c r="F132" s="273" t="s">
        <v>267</v>
      </c>
      <c r="G132" s="254"/>
      <c r="H132" s="254" t="s">
        <v>300</v>
      </c>
      <c r="I132" s="254" t="s">
        <v>263</v>
      </c>
      <c r="J132" s="254">
        <v>50</v>
      </c>
      <c r="K132" s="295"/>
    </row>
    <row r="133" spans="2:11" ht="15" customHeight="1">
      <c r="B133" s="293"/>
      <c r="C133" s="254" t="s">
        <v>286</v>
      </c>
      <c r="D133" s="254"/>
      <c r="E133" s="254"/>
      <c r="F133" s="273" t="s">
        <v>267</v>
      </c>
      <c r="G133" s="254"/>
      <c r="H133" s="254" t="s">
        <v>300</v>
      </c>
      <c r="I133" s="254" t="s">
        <v>263</v>
      </c>
      <c r="J133" s="254">
        <v>50</v>
      </c>
      <c r="K133" s="295"/>
    </row>
    <row r="134" spans="2:11" ht="15" customHeight="1">
      <c r="B134" s="293"/>
      <c r="C134" s="254" t="s">
        <v>288</v>
      </c>
      <c r="D134" s="254"/>
      <c r="E134" s="254"/>
      <c r="F134" s="273" t="s">
        <v>267</v>
      </c>
      <c r="G134" s="254"/>
      <c r="H134" s="254" t="s">
        <v>300</v>
      </c>
      <c r="I134" s="254" t="s">
        <v>263</v>
      </c>
      <c r="J134" s="254">
        <v>50</v>
      </c>
      <c r="K134" s="295"/>
    </row>
    <row r="135" spans="2:11" ht="15" customHeight="1">
      <c r="B135" s="293"/>
      <c r="C135" s="254" t="s">
        <v>114</v>
      </c>
      <c r="D135" s="254"/>
      <c r="E135" s="254"/>
      <c r="F135" s="273" t="s">
        <v>267</v>
      </c>
      <c r="G135" s="254"/>
      <c r="H135" s="254" t="s">
        <v>313</v>
      </c>
      <c r="I135" s="254" t="s">
        <v>263</v>
      </c>
      <c r="J135" s="254">
        <v>255</v>
      </c>
      <c r="K135" s="295"/>
    </row>
    <row r="136" spans="2:11" ht="15" customHeight="1">
      <c r="B136" s="293"/>
      <c r="C136" s="254" t="s">
        <v>290</v>
      </c>
      <c r="D136" s="254"/>
      <c r="E136" s="254"/>
      <c r="F136" s="273" t="s">
        <v>261</v>
      </c>
      <c r="G136" s="254"/>
      <c r="H136" s="254" t="s">
        <v>314</v>
      </c>
      <c r="I136" s="254" t="s">
        <v>292</v>
      </c>
      <c r="J136" s="254"/>
      <c r="K136" s="295"/>
    </row>
    <row r="137" spans="2:11" ht="15" customHeight="1">
      <c r="B137" s="293"/>
      <c r="C137" s="254" t="s">
        <v>293</v>
      </c>
      <c r="D137" s="254"/>
      <c r="E137" s="254"/>
      <c r="F137" s="273" t="s">
        <v>261</v>
      </c>
      <c r="G137" s="254"/>
      <c r="H137" s="254" t="s">
        <v>315</v>
      </c>
      <c r="I137" s="254" t="s">
        <v>295</v>
      </c>
      <c r="J137" s="254"/>
      <c r="K137" s="295"/>
    </row>
    <row r="138" spans="2:11" ht="15" customHeight="1">
      <c r="B138" s="293"/>
      <c r="C138" s="254" t="s">
        <v>296</v>
      </c>
      <c r="D138" s="254"/>
      <c r="E138" s="254"/>
      <c r="F138" s="273" t="s">
        <v>261</v>
      </c>
      <c r="G138" s="254"/>
      <c r="H138" s="254" t="s">
        <v>296</v>
      </c>
      <c r="I138" s="254" t="s">
        <v>295</v>
      </c>
      <c r="J138" s="254"/>
      <c r="K138" s="295"/>
    </row>
    <row r="139" spans="2:11" ht="15" customHeight="1">
      <c r="B139" s="293"/>
      <c r="C139" s="254" t="s">
        <v>38</v>
      </c>
      <c r="D139" s="254"/>
      <c r="E139" s="254"/>
      <c r="F139" s="273" t="s">
        <v>261</v>
      </c>
      <c r="G139" s="254"/>
      <c r="H139" s="254" t="s">
        <v>316</v>
      </c>
      <c r="I139" s="254" t="s">
        <v>295</v>
      </c>
      <c r="J139" s="254"/>
      <c r="K139" s="295"/>
    </row>
    <row r="140" spans="2:11" ht="15" customHeight="1">
      <c r="B140" s="293"/>
      <c r="C140" s="254" t="s">
        <v>317</v>
      </c>
      <c r="D140" s="254"/>
      <c r="E140" s="254"/>
      <c r="F140" s="273" t="s">
        <v>261</v>
      </c>
      <c r="G140" s="254"/>
      <c r="H140" s="254" t="s">
        <v>318</v>
      </c>
      <c r="I140" s="254" t="s">
        <v>295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3" t="s">
        <v>319</v>
      </c>
      <c r="D145" s="373"/>
      <c r="E145" s="373"/>
      <c r="F145" s="373"/>
      <c r="G145" s="373"/>
      <c r="H145" s="373"/>
      <c r="I145" s="373"/>
      <c r="J145" s="373"/>
      <c r="K145" s="265"/>
    </row>
    <row r="146" spans="2:11" ht="17.25" customHeight="1">
      <c r="B146" s="264"/>
      <c r="C146" s="266" t="s">
        <v>255</v>
      </c>
      <c r="D146" s="266"/>
      <c r="E146" s="266"/>
      <c r="F146" s="266" t="s">
        <v>256</v>
      </c>
      <c r="G146" s="267"/>
      <c r="H146" s="266" t="s">
        <v>109</v>
      </c>
      <c r="I146" s="266" t="s">
        <v>57</v>
      </c>
      <c r="J146" s="266" t="s">
        <v>257</v>
      </c>
      <c r="K146" s="265"/>
    </row>
    <row r="147" spans="2:11" ht="17.25" customHeight="1">
      <c r="B147" s="264"/>
      <c r="C147" s="268" t="s">
        <v>258</v>
      </c>
      <c r="D147" s="268"/>
      <c r="E147" s="268"/>
      <c r="F147" s="269" t="s">
        <v>259</v>
      </c>
      <c r="G147" s="270"/>
      <c r="H147" s="268"/>
      <c r="I147" s="268"/>
      <c r="J147" s="268" t="s">
        <v>260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264</v>
      </c>
      <c r="D149" s="254"/>
      <c r="E149" s="254"/>
      <c r="F149" s="300" t="s">
        <v>261</v>
      </c>
      <c r="G149" s="254"/>
      <c r="H149" s="299" t="s">
        <v>300</v>
      </c>
      <c r="I149" s="299" t="s">
        <v>263</v>
      </c>
      <c r="J149" s="299">
        <v>120</v>
      </c>
      <c r="K149" s="295"/>
    </row>
    <row r="150" spans="2:11" ht="15" customHeight="1">
      <c r="B150" s="274"/>
      <c r="C150" s="299" t="s">
        <v>309</v>
      </c>
      <c r="D150" s="254"/>
      <c r="E150" s="254"/>
      <c r="F150" s="300" t="s">
        <v>261</v>
      </c>
      <c r="G150" s="254"/>
      <c r="H150" s="299" t="s">
        <v>320</v>
      </c>
      <c r="I150" s="299" t="s">
        <v>263</v>
      </c>
      <c r="J150" s="299" t="s">
        <v>311</v>
      </c>
      <c r="K150" s="295"/>
    </row>
    <row r="151" spans="2:11" ht="15" customHeight="1">
      <c r="B151" s="274"/>
      <c r="C151" s="299" t="s">
        <v>83</v>
      </c>
      <c r="D151" s="254"/>
      <c r="E151" s="254"/>
      <c r="F151" s="300" t="s">
        <v>261</v>
      </c>
      <c r="G151" s="254"/>
      <c r="H151" s="299" t="s">
        <v>321</v>
      </c>
      <c r="I151" s="299" t="s">
        <v>263</v>
      </c>
      <c r="J151" s="299" t="s">
        <v>311</v>
      </c>
      <c r="K151" s="295"/>
    </row>
    <row r="152" spans="2:11" ht="15" customHeight="1">
      <c r="B152" s="274"/>
      <c r="C152" s="299" t="s">
        <v>266</v>
      </c>
      <c r="D152" s="254"/>
      <c r="E152" s="254"/>
      <c r="F152" s="300" t="s">
        <v>267</v>
      </c>
      <c r="G152" s="254"/>
      <c r="H152" s="299" t="s">
        <v>300</v>
      </c>
      <c r="I152" s="299" t="s">
        <v>263</v>
      </c>
      <c r="J152" s="299">
        <v>50</v>
      </c>
      <c r="K152" s="295"/>
    </row>
    <row r="153" spans="2:11" ht="15" customHeight="1">
      <c r="B153" s="274"/>
      <c r="C153" s="299" t="s">
        <v>269</v>
      </c>
      <c r="D153" s="254"/>
      <c r="E153" s="254"/>
      <c r="F153" s="300" t="s">
        <v>261</v>
      </c>
      <c r="G153" s="254"/>
      <c r="H153" s="299" t="s">
        <v>300</v>
      </c>
      <c r="I153" s="299" t="s">
        <v>271</v>
      </c>
      <c r="J153" s="299"/>
      <c r="K153" s="295"/>
    </row>
    <row r="154" spans="2:11" ht="15" customHeight="1">
      <c r="B154" s="274"/>
      <c r="C154" s="299" t="s">
        <v>280</v>
      </c>
      <c r="D154" s="254"/>
      <c r="E154" s="254"/>
      <c r="F154" s="300" t="s">
        <v>267</v>
      </c>
      <c r="G154" s="254"/>
      <c r="H154" s="299" t="s">
        <v>300</v>
      </c>
      <c r="I154" s="299" t="s">
        <v>263</v>
      </c>
      <c r="J154" s="299">
        <v>50</v>
      </c>
      <c r="K154" s="295"/>
    </row>
    <row r="155" spans="2:11" ht="15" customHeight="1">
      <c r="B155" s="274"/>
      <c r="C155" s="299" t="s">
        <v>288</v>
      </c>
      <c r="D155" s="254"/>
      <c r="E155" s="254"/>
      <c r="F155" s="300" t="s">
        <v>267</v>
      </c>
      <c r="G155" s="254"/>
      <c r="H155" s="299" t="s">
        <v>300</v>
      </c>
      <c r="I155" s="299" t="s">
        <v>263</v>
      </c>
      <c r="J155" s="299">
        <v>50</v>
      </c>
      <c r="K155" s="295"/>
    </row>
    <row r="156" spans="2:11" ht="15" customHeight="1">
      <c r="B156" s="274"/>
      <c r="C156" s="299" t="s">
        <v>286</v>
      </c>
      <c r="D156" s="254"/>
      <c r="E156" s="254"/>
      <c r="F156" s="300" t="s">
        <v>267</v>
      </c>
      <c r="G156" s="254"/>
      <c r="H156" s="299" t="s">
        <v>300</v>
      </c>
      <c r="I156" s="299" t="s">
        <v>263</v>
      </c>
      <c r="J156" s="299">
        <v>50</v>
      </c>
      <c r="K156" s="295"/>
    </row>
    <row r="157" spans="2:11" ht="15" customHeight="1">
      <c r="B157" s="274"/>
      <c r="C157" s="299" t="s">
        <v>96</v>
      </c>
      <c r="D157" s="254"/>
      <c r="E157" s="254"/>
      <c r="F157" s="300" t="s">
        <v>261</v>
      </c>
      <c r="G157" s="254"/>
      <c r="H157" s="299" t="s">
        <v>322</v>
      </c>
      <c r="I157" s="299" t="s">
        <v>263</v>
      </c>
      <c r="J157" s="299" t="s">
        <v>323</v>
      </c>
      <c r="K157" s="295"/>
    </row>
    <row r="158" spans="2:11" ht="15" customHeight="1">
      <c r="B158" s="274"/>
      <c r="C158" s="299" t="s">
        <v>324</v>
      </c>
      <c r="D158" s="254"/>
      <c r="E158" s="254"/>
      <c r="F158" s="300" t="s">
        <v>261</v>
      </c>
      <c r="G158" s="254"/>
      <c r="H158" s="299" t="s">
        <v>325</v>
      </c>
      <c r="I158" s="299" t="s">
        <v>295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2" t="s">
        <v>326</v>
      </c>
      <c r="D163" s="372"/>
      <c r="E163" s="372"/>
      <c r="F163" s="372"/>
      <c r="G163" s="372"/>
      <c r="H163" s="372"/>
      <c r="I163" s="372"/>
      <c r="J163" s="372"/>
      <c r="K163" s="246"/>
    </row>
    <row r="164" spans="2:11" ht="17.25" customHeight="1">
      <c r="B164" s="245"/>
      <c r="C164" s="266" t="s">
        <v>255</v>
      </c>
      <c r="D164" s="266"/>
      <c r="E164" s="266"/>
      <c r="F164" s="266" t="s">
        <v>256</v>
      </c>
      <c r="G164" s="303"/>
      <c r="H164" s="304" t="s">
        <v>109</v>
      </c>
      <c r="I164" s="304" t="s">
        <v>57</v>
      </c>
      <c r="J164" s="266" t="s">
        <v>257</v>
      </c>
      <c r="K164" s="246"/>
    </row>
    <row r="165" spans="2:11" ht="17.25" customHeight="1">
      <c r="B165" s="247"/>
      <c r="C165" s="268" t="s">
        <v>258</v>
      </c>
      <c r="D165" s="268"/>
      <c r="E165" s="268"/>
      <c r="F165" s="269" t="s">
        <v>259</v>
      </c>
      <c r="G165" s="305"/>
      <c r="H165" s="306"/>
      <c r="I165" s="306"/>
      <c r="J165" s="268" t="s">
        <v>260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264</v>
      </c>
      <c r="D167" s="254"/>
      <c r="E167" s="254"/>
      <c r="F167" s="273" t="s">
        <v>261</v>
      </c>
      <c r="G167" s="254"/>
      <c r="H167" s="254" t="s">
        <v>300</v>
      </c>
      <c r="I167" s="254" t="s">
        <v>263</v>
      </c>
      <c r="J167" s="254">
        <v>120</v>
      </c>
      <c r="K167" s="295"/>
    </row>
    <row r="168" spans="2:11" ht="15" customHeight="1">
      <c r="B168" s="274"/>
      <c r="C168" s="254" t="s">
        <v>309</v>
      </c>
      <c r="D168" s="254"/>
      <c r="E168" s="254"/>
      <c r="F168" s="273" t="s">
        <v>261</v>
      </c>
      <c r="G168" s="254"/>
      <c r="H168" s="254" t="s">
        <v>310</v>
      </c>
      <c r="I168" s="254" t="s">
        <v>263</v>
      </c>
      <c r="J168" s="254" t="s">
        <v>311</v>
      </c>
      <c r="K168" s="295"/>
    </row>
    <row r="169" spans="2:11" ht="15" customHeight="1">
      <c r="B169" s="274"/>
      <c r="C169" s="254" t="s">
        <v>83</v>
      </c>
      <c r="D169" s="254"/>
      <c r="E169" s="254"/>
      <c r="F169" s="273" t="s">
        <v>261</v>
      </c>
      <c r="G169" s="254"/>
      <c r="H169" s="254" t="s">
        <v>327</v>
      </c>
      <c r="I169" s="254" t="s">
        <v>263</v>
      </c>
      <c r="J169" s="254" t="s">
        <v>311</v>
      </c>
      <c r="K169" s="295"/>
    </row>
    <row r="170" spans="2:11" ht="15" customHeight="1">
      <c r="B170" s="274"/>
      <c r="C170" s="254" t="s">
        <v>266</v>
      </c>
      <c r="D170" s="254"/>
      <c r="E170" s="254"/>
      <c r="F170" s="273" t="s">
        <v>267</v>
      </c>
      <c r="G170" s="254"/>
      <c r="H170" s="254" t="s">
        <v>327</v>
      </c>
      <c r="I170" s="254" t="s">
        <v>263</v>
      </c>
      <c r="J170" s="254">
        <v>50</v>
      </c>
      <c r="K170" s="295"/>
    </row>
    <row r="171" spans="2:11" ht="15" customHeight="1">
      <c r="B171" s="274"/>
      <c r="C171" s="254" t="s">
        <v>269</v>
      </c>
      <c r="D171" s="254"/>
      <c r="E171" s="254"/>
      <c r="F171" s="273" t="s">
        <v>261</v>
      </c>
      <c r="G171" s="254"/>
      <c r="H171" s="254" t="s">
        <v>327</v>
      </c>
      <c r="I171" s="254" t="s">
        <v>271</v>
      </c>
      <c r="J171" s="254"/>
      <c r="K171" s="295"/>
    </row>
    <row r="172" spans="2:11" ht="15" customHeight="1">
      <c r="B172" s="274"/>
      <c r="C172" s="254" t="s">
        <v>280</v>
      </c>
      <c r="D172" s="254"/>
      <c r="E172" s="254"/>
      <c r="F172" s="273" t="s">
        <v>267</v>
      </c>
      <c r="G172" s="254"/>
      <c r="H172" s="254" t="s">
        <v>327</v>
      </c>
      <c r="I172" s="254" t="s">
        <v>263</v>
      </c>
      <c r="J172" s="254">
        <v>50</v>
      </c>
      <c r="K172" s="295"/>
    </row>
    <row r="173" spans="2:11" ht="15" customHeight="1">
      <c r="B173" s="274"/>
      <c r="C173" s="254" t="s">
        <v>288</v>
      </c>
      <c r="D173" s="254"/>
      <c r="E173" s="254"/>
      <c r="F173" s="273" t="s">
        <v>267</v>
      </c>
      <c r="G173" s="254"/>
      <c r="H173" s="254" t="s">
        <v>327</v>
      </c>
      <c r="I173" s="254" t="s">
        <v>263</v>
      </c>
      <c r="J173" s="254">
        <v>50</v>
      </c>
      <c r="K173" s="295"/>
    </row>
    <row r="174" spans="2:11" ht="15" customHeight="1">
      <c r="B174" s="274"/>
      <c r="C174" s="254" t="s">
        <v>286</v>
      </c>
      <c r="D174" s="254"/>
      <c r="E174" s="254"/>
      <c r="F174" s="273" t="s">
        <v>267</v>
      </c>
      <c r="G174" s="254"/>
      <c r="H174" s="254" t="s">
        <v>327</v>
      </c>
      <c r="I174" s="254" t="s">
        <v>263</v>
      </c>
      <c r="J174" s="254">
        <v>50</v>
      </c>
      <c r="K174" s="295"/>
    </row>
    <row r="175" spans="2:11" ht="15" customHeight="1">
      <c r="B175" s="274"/>
      <c r="C175" s="254" t="s">
        <v>108</v>
      </c>
      <c r="D175" s="254"/>
      <c r="E175" s="254"/>
      <c r="F175" s="273" t="s">
        <v>261</v>
      </c>
      <c r="G175" s="254"/>
      <c r="H175" s="254" t="s">
        <v>328</v>
      </c>
      <c r="I175" s="254" t="s">
        <v>329</v>
      </c>
      <c r="J175" s="254"/>
      <c r="K175" s="295"/>
    </row>
    <row r="176" spans="2:11" ht="15" customHeight="1">
      <c r="B176" s="274"/>
      <c r="C176" s="254" t="s">
        <v>57</v>
      </c>
      <c r="D176" s="254"/>
      <c r="E176" s="254"/>
      <c r="F176" s="273" t="s">
        <v>261</v>
      </c>
      <c r="G176" s="254"/>
      <c r="H176" s="254" t="s">
        <v>330</v>
      </c>
      <c r="I176" s="254" t="s">
        <v>331</v>
      </c>
      <c r="J176" s="254">
        <v>1</v>
      </c>
      <c r="K176" s="295"/>
    </row>
    <row r="177" spans="2:11" ht="15" customHeight="1">
      <c r="B177" s="274"/>
      <c r="C177" s="254" t="s">
        <v>53</v>
      </c>
      <c r="D177" s="254"/>
      <c r="E177" s="254"/>
      <c r="F177" s="273" t="s">
        <v>261</v>
      </c>
      <c r="G177" s="254"/>
      <c r="H177" s="254" t="s">
        <v>332</v>
      </c>
      <c r="I177" s="254" t="s">
        <v>263</v>
      </c>
      <c r="J177" s="254">
        <v>20</v>
      </c>
      <c r="K177" s="295"/>
    </row>
    <row r="178" spans="2:11" ht="15" customHeight="1">
      <c r="B178" s="274"/>
      <c r="C178" s="254" t="s">
        <v>109</v>
      </c>
      <c r="D178" s="254"/>
      <c r="E178" s="254"/>
      <c r="F178" s="273" t="s">
        <v>261</v>
      </c>
      <c r="G178" s="254"/>
      <c r="H178" s="254" t="s">
        <v>333</v>
      </c>
      <c r="I178" s="254" t="s">
        <v>263</v>
      </c>
      <c r="J178" s="254">
        <v>255</v>
      </c>
      <c r="K178" s="295"/>
    </row>
    <row r="179" spans="2:11" ht="15" customHeight="1">
      <c r="B179" s="274"/>
      <c r="C179" s="254" t="s">
        <v>110</v>
      </c>
      <c r="D179" s="254"/>
      <c r="E179" s="254"/>
      <c r="F179" s="273" t="s">
        <v>261</v>
      </c>
      <c r="G179" s="254"/>
      <c r="H179" s="254" t="s">
        <v>226</v>
      </c>
      <c r="I179" s="254" t="s">
        <v>263</v>
      </c>
      <c r="J179" s="254">
        <v>10</v>
      </c>
      <c r="K179" s="295"/>
    </row>
    <row r="180" spans="2:11" ht="15" customHeight="1">
      <c r="B180" s="274"/>
      <c r="C180" s="254" t="s">
        <v>111</v>
      </c>
      <c r="D180" s="254"/>
      <c r="E180" s="254"/>
      <c r="F180" s="273" t="s">
        <v>261</v>
      </c>
      <c r="G180" s="254"/>
      <c r="H180" s="254" t="s">
        <v>334</v>
      </c>
      <c r="I180" s="254" t="s">
        <v>295</v>
      </c>
      <c r="J180" s="254"/>
      <c r="K180" s="295"/>
    </row>
    <row r="181" spans="2:11" ht="15" customHeight="1">
      <c r="B181" s="274"/>
      <c r="C181" s="254" t="s">
        <v>335</v>
      </c>
      <c r="D181" s="254"/>
      <c r="E181" s="254"/>
      <c r="F181" s="273" t="s">
        <v>261</v>
      </c>
      <c r="G181" s="254"/>
      <c r="H181" s="254" t="s">
        <v>336</v>
      </c>
      <c r="I181" s="254" t="s">
        <v>295</v>
      </c>
      <c r="J181" s="254"/>
      <c r="K181" s="295"/>
    </row>
    <row r="182" spans="2:11" ht="15" customHeight="1">
      <c r="B182" s="274"/>
      <c r="C182" s="254" t="s">
        <v>324</v>
      </c>
      <c r="D182" s="254"/>
      <c r="E182" s="254"/>
      <c r="F182" s="273" t="s">
        <v>261</v>
      </c>
      <c r="G182" s="254"/>
      <c r="H182" s="254" t="s">
        <v>337</v>
      </c>
      <c r="I182" s="254" t="s">
        <v>295</v>
      </c>
      <c r="J182" s="254"/>
      <c r="K182" s="295"/>
    </row>
    <row r="183" spans="2:11" ht="15" customHeight="1">
      <c r="B183" s="274"/>
      <c r="C183" s="254" t="s">
        <v>113</v>
      </c>
      <c r="D183" s="254"/>
      <c r="E183" s="254"/>
      <c r="F183" s="273" t="s">
        <v>267</v>
      </c>
      <c r="G183" s="254"/>
      <c r="H183" s="254" t="s">
        <v>338</v>
      </c>
      <c r="I183" s="254" t="s">
        <v>263</v>
      </c>
      <c r="J183" s="254">
        <v>50</v>
      </c>
      <c r="K183" s="295"/>
    </row>
    <row r="184" spans="2:11" ht="15" customHeight="1">
      <c r="B184" s="274"/>
      <c r="C184" s="254" t="s">
        <v>339</v>
      </c>
      <c r="D184" s="254"/>
      <c r="E184" s="254"/>
      <c r="F184" s="273" t="s">
        <v>267</v>
      </c>
      <c r="G184" s="254"/>
      <c r="H184" s="254" t="s">
        <v>340</v>
      </c>
      <c r="I184" s="254" t="s">
        <v>341</v>
      </c>
      <c r="J184" s="254"/>
      <c r="K184" s="295"/>
    </row>
    <row r="185" spans="2:11" ht="15" customHeight="1">
      <c r="B185" s="274"/>
      <c r="C185" s="254" t="s">
        <v>342</v>
      </c>
      <c r="D185" s="254"/>
      <c r="E185" s="254"/>
      <c r="F185" s="273" t="s">
        <v>267</v>
      </c>
      <c r="G185" s="254"/>
      <c r="H185" s="254" t="s">
        <v>343</v>
      </c>
      <c r="I185" s="254" t="s">
        <v>341</v>
      </c>
      <c r="J185" s="254"/>
      <c r="K185" s="295"/>
    </row>
    <row r="186" spans="2:11" ht="15" customHeight="1">
      <c r="B186" s="274"/>
      <c r="C186" s="254" t="s">
        <v>344</v>
      </c>
      <c r="D186" s="254"/>
      <c r="E186" s="254"/>
      <c r="F186" s="273" t="s">
        <v>267</v>
      </c>
      <c r="G186" s="254"/>
      <c r="H186" s="254" t="s">
        <v>345</v>
      </c>
      <c r="I186" s="254" t="s">
        <v>341</v>
      </c>
      <c r="J186" s="254"/>
      <c r="K186" s="295"/>
    </row>
    <row r="187" spans="2:11" ht="15" customHeight="1">
      <c r="B187" s="274"/>
      <c r="C187" s="307" t="s">
        <v>346</v>
      </c>
      <c r="D187" s="254"/>
      <c r="E187" s="254"/>
      <c r="F187" s="273" t="s">
        <v>267</v>
      </c>
      <c r="G187" s="254"/>
      <c r="H187" s="254" t="s">
        <v>347</v>
      </c>
      <c r="I187" s="254" t="s">
        <v>348</v>
      </c>
      <c r="J187" s="308" t="s">
        <v>349</v>
      </c>
      <c r="K187" s="295"/>
    </row>
    <row r="188" spans="2:11" ht="15" customHeight="1">
      <c r="B188" s="274"/>
      <c r="C188" s="259" t="s">
        <v>42</v>
      </c>
      <c r="D188" s="254"/>
      <c r="E188" s="254"/>
      <c r="F188" s="273" t="s">
        <v>261</v>
      </c>
      <c r="G188" s="254"/>
      <c r="H188" s="250" t="s">
        <v>350</v>
      </c>
      <c r="I188" s="254" t="s">
        <v>351</v>
      </c>
      <c r="J188" s="254"/>
      <c r="K188" s="295"/>
    </row>
    <row r="189" spans="2:11" ht="15" customHeight="1">
      <c r="B189" s="274"/>
      <c r="C189" s="259" t="s">
        <v>352</v>
      </c>
      <c r="D189" s="254"/>
      <c r="E189" s="254"/>
      <c r="F189" s="273" t="s">
        <v>261</v>
      </c>
      <c r="G189" s="254"/>
      <c r="H189" s="254" t="s">
        <v>353</v>
      </c>
      <c r="I189" s="254" t="s">
        <v>295</v>
      </c>
      <c r="J189" s="254"/>
      <c r="K189" s="295"/>
    </row>
    <row r="190" spans="2:11" ht="15" customHeight="1">
      <c r="B190" s="274"/>
      <c r="C190" s="259" t="s">
        <v>354</v>
      </c>
      <c r="D190" s="254"/>
      <c r="E190" s="254"/>
      <c r="F190" s="273" t="s">
        <v>261</v>
      </c>
      <c r="G190" s="254"/>
      <c r="H190" s="254" t="s">
        <v>355</v>
      </c>
      <c r="I190" s="254" t="s">
        <v>295</v>
      </c>
      <c r="J190" s="254"/>
      <c r="K190" s="295"/>
    </row>
    <row r="191" spans="2:11" ht="15" customHeight="1">
      <c r="B191" s="274"/>
      <c r="C191" s="259" t="s">
        <v>356</v>
      </c>
      <c r="D191" s="254"/>
      <c r="E191" s="254"/>
      <c r="F191" s="273" t="s">
        <v>267</v>
      </c>
      <c r="G191" s="254"/>
      <c r="H191" s="254" t="s">
        <v>357</v>
      </c>
      <c r="I191" s="254" t="s">
        <v>295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2" t="s">
        <v>358</v>
      </c>
      <c r="D197" s="372"/>
      <c r="E197" s="372"/>
      <c r="F197" s="372"/>
      <c r="G197" s="372"/>
      <c r="H197" s="372"/>
      <c r="I197" s="372"/>
      <c r="J197" s="372"/>
      <c r="K197" s="246"/>
    </row>
    <row r="198" spans="2:11" ht="25.5" customHeight="1">
      <c r="B198" s="245"/>
      <c r="C198" s="310" t="s">
        <v>359</v>
      </c>
      <c r="D198" s="310"/>
      <c r="E198" s="310"/>
      <c r="F198" s="310" t="s">
        <v>360</v>
      </c>
      <c r="G198" s="311"/>
      <c r="H198" s="371" t="s">
        <v>361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351</v>
      </c>
      <c r="D200" s="254"/>
      <c r="E200" s="254"/>
      <c r="F200" s="273" t="s">
        <v>43</v>
      </c>
      <c r="G200" s="254"/>
      <c r="H200" s="369" t="s">
        <v>362</v>
      </c>
      <c r="I200" s="369"/>
      <c r="J200" s="369"/>
      <c r="K200" s="295"/>
    </row>
    <row r="201" spans="2:11" ht="15" customHeight="1">
      <c r="B201" s="274"/>
      <c r="C201" s="280"/>
      <c r="D201" s="254"/>
      <c r="E201" s="254"/>
      <c r="F201" s="273" t="s">
        <v>44</v>
      </c>
      <c r="G201" s="254"/>
      <c r="H201" s="369" t="s">
        <v>363</v>
      </c>
      <c r="I201" s="369"/>
      <c r="J201" s="369"/>
      <c r="K201" s="295"/>
    </row>
    <row r="202" spans="2:11" ht="15" customHeight="1">
      <c r="B202" s="274"/>
      <c r="C202" s="280"/>
      <c r="D202" s="254"/>
      <c r="E202" s="254"/>
      <c r="F202" s="273" t="s">
        <v>47</v>
      </c>
      <c r="G202" s="254"/>
      <c r="H202" s="369" t="s">
        <v>364</v>
      </c>
      <c r="I202" s="369"/>
      <c r="J202" s="369"/>
      <c r="K202" s="295"/>
    </row>
    <row r="203" spans="2:11" ht="15" customHeight="1">
      <c r="B203" s="274"/>
      <c r="C203" s="254"/>
      <c r="D203" s="254"/>
      <c r="E203" s="254"/>
      <c r="F203" s="273" t="s">
        <v>45</v>
      </c>
      <c r="G203" s="254"/>
      <c r="H203" s="369" t="s">
        <v>365</v>
      </c>
      <c r="I203" s="369"/>
      <c r="J203" s="369"/>
      <c r="K203" s="295"/>
    </row>
    <row r="204" spans="2:11" ht="15" customHeight="1">
      <c r="B204" s="274"/>
      <c r="C204" s="254"/>
      <c r="D204" s="254"/>
      <c r="E204" s="254"/>
      <c r="F204" s="273" t="s">
        <v>46</v>
      </c>
      <c r="G204" s="254"/>
      <c r="H204" s="369" t="s">
        <v>366</v>
      </c>
      <c r="I204" s="369"/>
      <c r="J204" s="369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307</v>
      </c>
      <c r="D206" s="254"/>
      <c r="E206" s="254"/>
      <c r="F206" s="273" t="s">
        <v>77</v>
      </c>
      <c r="G206" s="254"/>
      <c r="H206" s="369" t="s">
        <v>367</v>
      </c>
      <c r="I206" s="369"/>
      <c r="J206" s="369"/>
      <c r="K206" s="295"/>
    </row>
    <row r="207" spans="2:11" ht="15" customHeight="1">
      <c r="B207" s="274"/>
      <c r="C207" s="280"/>
      <c r="D207" s="254"/>
      <c r="E207" s="254"/>
      <c r="F207" s="273" t="s">
        <v>205</v>
      </c>
      <c r="G207" s="254"/>
      <c r="H207" s="369" t="s">
        <v>206</v>
      </c>
      <c r="I207" s="369"/>
      <c r="J207" s="369"/>
      <c r="K207" s="295"/>
    </row>
    <row r="208" spans="2:11" ht="15" customHeight="1">
      <c r="B208" s="274"/>
      <c r="C208" s="254"/>
      <c r="D208" s="254"/>
      <c r="E208" s="254"/>
      <c r="F208" s="273" t="s">
        <v>203</v>
      </c>
      <c r="G208" s="254"/>
      <c r="H208" s="369" t="s">
        <v>368</v>
      </c>
      <c r="I208" s="369"/>
      <c r="J208" s="369"/>
      <c r="K208" s="295"/>
    </row>
    <row r="209" spans="2:11" ht="15" customHeight="1">
      <c r="B209" s="312"/>
      <c r="C209" s="280"/>
      <c r="D209" s="280"/>
      <c r="E209" s="280"/>
      <c r="F209" s="273" t="s">
        <v>207</v>
      </c>
      <c r="G209" s="259"/>
      <c r="H209" s="370" t="s">
        <v>208</v>
      </c>
      <c r="I209" s="370"/>
      <c r="J209" s="370"/>
      <c r="K209" s="313"/>
    </row>
    <row r="210" spans="2:11" ht="15" customHeight="1">
      <c r="B210" s="312"/>
      <c r="C210" s="280"/>
      <c r="D210" s="280"/>
      <c r="E210" s="280"/>
      <c r="F210" s="273" t="s">
        <v>209</v>
      </c>
      <c r="G210" s="259"/>
      <c r="H210" s="370" t="s">
        <v>369</v>
      </c>
      <c r="I210" s="370"/>
      <c r="J210" s="370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331</v>
      </c>
      <c r="D212" s="280"/>
      <c r="E212" s="280"/>
      <c r="F212" s="273">
        <v>1</v>
      </c>
      <c r="G212" s="259"/>
      <c r="H212" s="370" t="s">
        <v>370</v>
      </c>
      <c r="I212" s="370"/>
      <c r="J212" s="370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0" t="s">
        <v>371</v>
      </c>
      <c r="I213" s="370"/>
      <c r="J213" s="370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0" t="s">
        <v>372</v>
      </c>
      <c r="I214" s="370"/>
      <c r="J214" s="370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0" t="s">
        <v>373</v>
      </c>
      <c r="I215" s="370"/>
      <c r="J215" s="370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36a_2017 - Zdravotně tech...</vt:lpstr>
      <vt:lpstr>Pokyny pro vyplnění</vt:lpstr>
      <vt:lpstr>'36a_2017 - Zdravotně tech...'!Názvy_tisku</vt:lpstr>
      <vt:lpstr>'Rekapitulace stavby'!Názvy_tisku</vt:lpstr>
      <vt:lpstr>'36a_2017 - Zdravotně tech...'!Oblast_tisku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Honza</cp:lastModifiedBy>
  <dcterms:created xsi:type="dcterms:W3CDTF">2017-12-06T08:29:51Z</dcterms:created>
  <dcterms:modified xsi:type="dcterms:W3CDTF">2017-12-06T08:29:58Z</dcterms:modified>
</cp:coreProperties>
</file>