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20" documentId="14_{51907E67-1996-4A0A-B6BD-6ED018398BBA}" xr6:coauthVersionLast="47" xr6:coauthVersionMax="47" xr10:uidLastSave="{C91C6C4D-A1F2-43A6-812E-D26AB9DBDBBA}"/>
  <bookViews>
    <workbookView xWindow="-110" yWindow="-110" windowWidth="38620" windowHeight="21100" xr2:uid="{00000000-000D-0000-FFFF-FFFF00000000}"/>
  </bookViews>
  <sheets>
    <sheet name="zámečnický" sheetId="19" r:id="rId1"/>
    <sheet name="příloha č.1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9" l="1"/>
  <c r="F33" i="19"/>
  <c r="H32" i="19"/>
  <c r="F32" i="19"/>
  <c r="H31" i="19"/>
  <c r="F31" i="19"/>
  <c r="H30" i="19"/>
  <c r="F30" i="19"/>
  <c r="H29" i="19"/>
  <c r="F29" i="19"/>
  <c r="H19" i="19" l="1"/>
  <c r="H18" i="19"/>
  <c r="H17" i="19"/>
  <c r="H16" i="19"/>
  <c r="H15" i="19"/>
  <c r="H14" i="19"/>
  <c r="H13" i="19"/>
  <c r="H12" i="19"/>
  <c r="H11" i="19"/>
  <c r="H10" i="19"/>
  <c r="H9" i="19"/>
  <c r="H8" i="19"/>
  <c r="H7" i="19"/>
  <c r="H28" i="19" l="1"/>
  <c r="F28" i="19"/>
  <c r="H27" i="19" l="1"/>
  <c r="G34" i="19" s="1"/>
  <c r="F27" i="19"/>
  <c r="H6" i="19" l="1"/>
  <c r="G20" i="19" s="1"/>
  <c r="H23" i="19" l="1"/>
  <c r="H24" i="19" l="1"/>
  <c r="G24" i="19"/>
  <c r="E34" i="19"/>
  <c r="F35" i="19" l="1"/>
  <c r="H34" i="19"/>
  <c r="G36" i="19" l="1"/>
  <c r="H20" i="19" l="1"/>
</calcChain>
</file>

<file path=xl/sharedStrings.xml><?xml version="1.0" encoding="utf-8"?>
<sst xmlns="http://schemas.openxmlformats.org/spreadsheetml/2006/main" count="127" uniqueCount="65">
  <si>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</si>
  <si>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</si>
  <si>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</si>
  <si>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</si>
  <si>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</si>
  <si>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</si>
  <si>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</si>
  <si>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</si>
  <si>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</si>
  <si>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</si>
  <si>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</si>
  <si>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</si>
  <si>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</si>
  <si>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</si>
  <si>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</si>
  <si>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</si>
  <si>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</si>
  <si>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</si>
  <si>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</si>
  <si>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</si>
  <si>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</si>
  <si>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</si>
  <si>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</si>
  <si>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</si>
  <si>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</si>
  <si>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</si>
  <si>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</si>
  <si>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Předmět dodávky do skladu údržby 976, místnost G112A, na ulici 17. listopadu 15, Ostrava-Poruba, převezme Renáta Polanská, telefon +420597323344</t>
  </si>
  <si>
    <t>Předpokládaná kupní cena:</t>
  </si>
  <si>
    <t>Mezisoučet za sklad údržby:</t>
  </si>
  <si>
    <t>doplní dodavatel</t>
  </si>
  <si>
    <t>Mezisoučet za sklad energetiky:</t>
  </si>
  <si>
    <t>Dodávka do skladu energetiky, převezme Uramová Milena, tel.č. +420 597 321 217, místnost B 109 (Sklad elektro), 17.listopadu 15, Ostrava - Poruba</t>
  </si>
  <si>
    <t>9.</t>
  </si>
  <si>
    <t>10.</t>
  </si>
  <si>
    <t>11.</t>
  </si>
  <si>
    <t>12.</t>
  </si>
  <si>
    <t>13.</t>
  </si>
  <si>
    <t>14.</t>
  </si>
  <si>
    <t>ks</t>
  </si>
  <si>
    <t>m</t>
  </si>
  <si>
    <t>Třmen DSK-objímka 1"</t>
  </si>
  <si>
    <t>KS</t>
  </si>
  <si>
    <t>Dvířka 30x30 plast</t>
  </si>
  <si>
    <t>Kondenzační sifon HL136N zápachová ke klikmatizaci uzávěrka DN40 838</t>
  </si>
  <si>
    <t>Dveře  Ravak ASDP3-80 198 sprchové b/pearl 00V401R211</t>
  </si>
  <si>
    <t>Profil Ravak ANPS 198 nadst. Profil sprchy bílý</t>
  </si>
  <si>
    <t>Připojovací souprava DN90/110 pro závěsné WC</t>
  </si>
  <si>
    <t>hydroxid sodný 1kg bal</t>
  </si>
  <si>
    <t>zátka HT50</t>
  </si>
  <si>
    <t>Trubka HT 50/2000</t>
  </si>
  <si>
    <t xml:space="preserve">trubka ht 40/2000 </t>
  </si>
  <si>
    <t>Tyč závitová M08x1000mm</t>
  </si>
  <si>
    <t>Umyvadlová baterie Metalia 55001/1,0 bez výpusti, chrom, stoján771,90</t>
  </si>
  <si>
    <t>Sprchová růžice NELA 1082 CR</t>
  </si>
  <si>
    <t>Hadice pancéřová 3/8"x1/2" 40mm m+m</t>
  </si>
  <si>
    <t>pojistný ventil DUCO 1x1 1/4 6 bar 250kW</t>
  </si>
  <si>
    <t>Těsnění pryžové ploché 15x24x2, 1/2"</t>
  </si>
  <si>
    <t xml:space="preserve">Těsnění pryžové ploché 12x18x2, </t>
  </si>
  <si>
    <t>Odbočka HTEA DN 50/50 úhel 45 °</t>
  </si>
  <si>
    <t>Vypouštěcí ventil Jika Mio D2D</t>
  </si>
  <si>
    <t>Příšlušenství k nádržce Jika, krátké tlačítko Lyra plus/ Deep by Jika Dual Flush, kód zboží H8913630000001</t>
  </si>
  <si>
    <r>
      <t>Hadice sprchová kovová</t>
    </r>
    <r>
      <rPr>
        <b/>
        <sz val="10"/>
        <color theme="1"/>
        <rFont val="Calibri"/>
        <family val="2"/>
        <charset val="238"/>
        <scheme val="minor"/>
      </rPr>
      <t xml:space="preserve"> Novaservis </t>
    </r>
    <r>
      <rPr>
        <sz val="10"/>
        <color theme="1"/>
        <rFont val="Calibri"/>
        <family val="2"/>
        <charset val="238"/>
        <scheme val="minor"/>
      </rPr>
      <t xml:space="preserve">MET155,0,0 délka 150 cm, chrom                           </t>
    </r>
  </si>
  <si>
    <t>Umyvadlová baterie TITANIA IRIS 92096,0</t>
  </si>
  <si>
    <t>Dodávka instalatérského materiálu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</si>
</sst>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 tint="4.9989318521683403E-2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1"/>
      <color rgb="FF19313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115">
    <xf numFmtId="0" fontId="0" fillId="0" borderId="0" xfId="0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164" fontId="13" fillId="2" borderId="10" xfId="0" applyNumberFormat="1" applyFont="1" applyFill="1" applyBorder="1" applyAlignment="1" applyProtection="1">
      <alignment horizontal="right" vertical="center"/>
      <protection locked="0"/>
    </xf>
    <xf numFmtId="16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22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23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164" fontId="13" fillId="0" borderId="26" xfId="0" applyNumberFormat="1" applyFont="1" applyBorder="1" applyAlignment="1" applyProtection="1">
      <alignment horizontal="right" vertical="center"/>
      <protection locked="0"/>
    </xf>
    <xf numFmtId="164" fontId="13" fillId="2" borderId="26" xfId="0" applyNumberFormat="1" applyFont="1" applyFill="1" applyBorder="1" applyAlignment="1" applyProtection="1">
      <alignment horizontal="right" vertical="center"/>
      <protection locked="0"/>
    </xf>
    <xf numFmtId="164" fontId="4" fillId="0" borderId="27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24" fillId="4" borderId="3" xfId="2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13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horizontal="right" vertical="center"/>
    </xf>
    <xf numFmtId="1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4" fontId="1" fillId="0" borderId="10" xfId="0" applyNumberFormat="1" applyFont="1" applyBorder="1"/>
    <xf numFmtId="0" fontId="3" fillId="0" borderId="25" xfId="0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wrapText="1"/>
    </xf>
    <xf numFmtId="4" fontId="13" fillId="0" borderId="26" xfId="0" applyNumberFormat="1" applyFont="1" applyBorder="1"/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164" fontId="15" fillId="0" borderId="3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866667" cy="4320617"/>
    <xdr:pic>
      <xdr:nvPicPr>
        <xdr:cNvPr id="2" name="Obrázek 1">
          <a:extLst>
            <a:ext uri="{FF2B5EF4-FFF2-40B4-BE49-F238E27FC236}">
              <a16:creationId xmlns:a16="http://schemas.microsoft.com/office/drawing/2014/main" id="{4F29E551-DE32-4FEB-BEBA-53BF339E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5866667" cy="4320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zoomScale="80" zoomScaleNormal="80" workbookViewId="0">
      <selection activeCell="A4" sqref="A4"/>
    </sheetView>
  </sheetViews>
  <sheetFormatPr defaultColWidth="9.1796875" defaultRowHeight="14.5" x14ac:dyDescent="0.35"/>
  <cols>
    <col min="1" max="1" width="4.26953125" style="46" customWidth="1"/>
    <col min="2" max="2" width="5.1796875" style="47" bestFit="1" customWidth="1"/>
    <col min="3" max="3" width="4.453125" style="25" customWidth="1"/>
    <col min="4" max="4" width="102.90625" style="25" customWidth="1"/>
    <col min="5" max="5" width="0.26953125" style="52" customWidth="1"/>
    <col min="6" max="6" width="0.1796875" style="52" customWidth="1"/>
    <col min="7" max="7" width="18" style="52" customWidth="1"/>
    <col min="8" max="8" width="14.1796875" style="52" customWidth="1"/>
    <col min="9" max="16384" width="9.1796875" style="25"/>
  </cols>
  <sheetData>
    <row r="2" spans="1:8" ht="16" customHeight="1" x14ac:dyDescent="0.35">
      <c r="A2" s="103" t="s">
        <v>17</v>
      </c>
      <c r="B2" s="103"/>
      <c r="C2" s="103"/>
      <c r="D2" s="103"/>
      <c r="E2" s="103"/>
      <c r="F2" s="103"/>
      <c r="G2" s="103"/>
      <c r="H2" s="103"/>
    </row>
    <row r="3" spans="1:8" s="1" customFormat="1" ht="16" customHeight="1" x14ac:dyDescent="0.35">
      <c r="A3" s="106" t="s">
        <v>64</v>
      </c>
      <c r="B3" s="107"/>
      <c r="C3" s="107"/>
      <c r="D3" s="107"/>
      <c r="E3" s="107"/>
      <c r="F3" s="107"/>
      <c r="G3" s="107"/>
      <c r="H3" s="107"/>
    </row>
    <row r="4" spans="1:8" s="1" customFormat="1" ht="16" customHeight="1" thickBot="1" x14ac:dyDescent="0.4">
      <c r="A4" s="26"/>
      <c r="B4" s="28"/>
      <c r="C4" s="27"/>
      <c r="D4" s="27"/>
      <c r="E4" s="27"/>
      <c r="F4" s="27"/>
      <c r="G4" s="27"/>
      <c r="H4" s="27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29" t="s">
        <v>27</v>
      </c>
      <c r="E5" s="7" t="s">
        <v>12</v>
      </c>
      <c r="F5" s="7" t="s">
        <v>13</v>
      </c>
      <c r="G5" s="7" t="s">
        <v>10</v>
      </c>
      <c r="H5" s="30" t="s">
        <v>11</v>
      </c>
    </row>
    <row r="6" spans="1:8" x14ac:dyDescent="0.35">
      <c r="A6" s="60" t="s">
        <v>1</v>
      </c>
      <c r="B6" s="87">
        <v>3</v>
      </c>
      <c r="C6" s="87" t="s">
        <v>39</v>
      </c>
      <c r="D6" s="88" t="s">
        <v>41</v>
      </c>
      <c r="E6" s="23"/>
      <c r="F6" s="23"/>
      <c r="G6" s="14" t="s">
        <v>30</v>
      </c>
      <c r="H6" s="61" t="e">
        <f t="shared" ref="H6" si="0">B6*G6</f>
        <v>#VALUE!</v>
      </c>
    </row>
    <row r="7" spans="1:8" x14ac:dyDescent="0.35">
      <c r="A7" s="62" t="s">
        <v>2</v>
      </c>
      <c r="B7" s="69">
        <v>13</v>
      </c>
      <c r="C7" s="69" t="s">
        <v>42</v>
      </c>
      <c r="D7" s="70" t="s">
        <v>43</v>
      </c>
      <c r="E7" s="24"/>
      <c r="F7" s="24"/>
      <c r="G7" s="15" t="s">
        <v>30</v>
      </c>
      <c r="H7" s="63" t="e">
        <f t="shared" ref="H7:H9" si="1">B7*G7</f>
        <v>#VALUE!</v>
      </c>
    </row>
    <row r="8" spans="1:8" x14ac:dyDescent="0.35">
      <c r="A8" s="62" t="s">
        <v>3</v>
      </c>
      <c r="B8" s="69">
        <v>4</v>
      </c>
      <c r="C8" s="69" t="s">
        <v>39</v>
      </c>
      <c r="D8" s="71" t="s">
        <v>44</v>
      </c>
      <c r="E8" s="24"/>
      <c r="F8" s="24"/>
      <c r="G8" s="15" t="s">
        <v>30</v>
      </c>
      <c r="H8" s="63" t="e">
        <f t="shared" si="1"/>
        <v>#VALUE!</v>
      </c>
    </row>
    <row r="9" spans="1:8" x14ac:dyDescent="0.35">
      <c r="A9" s="62" t="s">
        <v>4</v>
      </c>
      <c r="B9" s="69">
        <v>2</v>
      </c>
      <c r="C9" s="69" t="s">
        <v>39</v>
      </c>
      <c r="D9" s="71" t="s">
        <v>45</v>
      </c>
      <c r="E9" s="24"/>
      <c r="F9" s="24"/>
      <c r="G9" s="15" t="s">
        <v>30</v>
      </c>
      <c r="H9" s="63" t="e">
        <f t="shared" si="1"/>
        <v>#VALUE!</v>
      </c>
    </row>
    <row r="10" spans="1:8" x14ac:dyDescent="0.35">
      <c r="A10" s="62" t="s">
        <v>5</v>
      </c>
      <c r="B10" s="69">
        <v>4</v>
      </c>
      <c r="C10" s="69" t="s">
        <v>39</v>
      </c>
      <c r="D10" s="71" t="s">
        <v>46</v>
      </c>
      <c r="E10" s="24"/>
      <c r="F10" s="24"/>
      <c r="G10" s="15" t="s">
        <v>30</v>
      </c>
      <c r="H10" s="63" t="e">
        <f t="shared" ref="H10:H19" si="2">B10*G10</f>
        <v>#VALUE!</v>
      </c>
    </row>
    <row r="11" spans="1:8" x14ac:dyDescent="0.35">
      <c r="A11" s="62" t="s">
        <v>6</v>
      </c>
      <c r="B11" s="69">
        <v>2</v>
      </c>
      <c r="C11" s="69" t="s">
        <v>39</v>
      </c>
      <c r="D11" s="71" t="s">
        <v>47</v>
      </c>
      <c r="E11" s="24"/>
      <c r="F11" s="24"/>
      <c r="G11" s="15" t="s">
        <v>30</v>
      </c>
      <c r="H11" s="63" t="e">
        <f t="shared" si="2"/>
        <v>#VALUE!</v>
      </c>
    </row>
    <row r="12" spans="1:8" x14ac:dyDescent="0.35">
      <c r="A12" s="62" t="s">
        <v>7</v>
      </c>
      <c r="B12" s="69">
        <v>6</v>
      </c>
      <c r="C12" s="69" t="s">
        <v>39</v>
      </c>
      <c r="D12" s="71" t="s">
        <v>48</v>
      </c>
      <c r="E12" s="24"/>
      <c r="F12" s="24"/>
      <c r="G12" s="15" t="s">
        <v>30</v>
      </c>
      <c r="H12" s="63" t="e">
        <f t="shared" si="2"/>
        <v>#VALUE!</v>
      </c>
    </row>
    <row r="13" spans="1:8" x14ac:dyDescent="0.35">
      <c r="A13" s="62" t="s">
        <v>8</v>
      </c>
      <c r="B13" s="69">
        <v>3</v>
      </c>
      <c r="C13" s="69" t="s">
        <v>39</v>
      </c>
      <c r="D13" s="71" t="s">
        <v>49</v>
      </c>
      <c r="E13" s="24"/>
      <c r="F13" s="24"/>
      <c r="G13" s="15" t="s">
        <v>30</v>
      </c>
      <c r="H13" s="63" t="e">
        <f t="shared" si="2"/>
        <v>#VALUE!</v>
      </c>
    </row>
    <row r="14" spans="1:8" x14ac:dyDescent="0.35">
      <c r="A14" s="62" t="s">
        <v>33</v>
      </c>
      <c r="B14" s="69">
        <v>3</v>
      </c>
      <c r="C14" s="69" t="s">
        <v>39</v>
      </c>
      <c r="D14" s="72" t="s">
        <v>50</v>
      </c>
      <c r="E14" s="24"/>
      <c r="F14" s="24"/>
      <c r="G14" s="15" t="s">
        <v>30</v>
      </c>
      <c r="H14" s="63" t="e">
        <f t="shared" si="2"/>
        <v>#VALUE!</v>
      </c>
    </row>
    <row r="15" spans="1:8" x14ac:dyDescent="0.35">
      <c r="A15" s="62" t="s">
        <v>34</v>
      </c>
      <c r="B15" s="69">
        <v>4</v>
      </c>
      <c r="C15" s="69" t="s">
        <v>40</v>
      </c>
      <c r="D15" s="72" t="s">
        <v>51</v>
      </c>
      <c r="E15" s="24"/>
      <c r="F15" s="24"/>
      <c r="G15" s="15" t="s">
        <v>30</v>
      </c>
      <c r="H15" s="63" t="e">
        <f t="shared" si="2"/>
        <v>#VALUE!</v>
      </c>
    </row>
    <row r="16" spans="1:8" x14ac:dyDescent="0.35">
      <c r="A16" s="62" t="s">
        <v>35</v>
      </c>
      <c r="B16" s="69">
        <v>8</v>
      </c>
      <c r="C16" s="69" t="s">
        <v>39</v>
      </c>
      <c r="D16" s="73" t="s">
        <v>52</v>
      </c>
      <c r="E16" s="24"/>
      <c r="F16" s="24"/>
      <c r="G16" s="15" t="s">
        <v>30</v>
      </c>
      <c r="H16" s="63" t="e">
        <f t="shared" si="2"/>
        <v>#VALUE!</v>
      </c>
    </row>
    <row r="17" spans="1:9" x14ac:dyDescent="0.35">
      <c r="A17" s="62" t="s">
        <v>36</v>
      </c>
      <c r="B17" s="69">
        <v>6</v>
      </c>
      <c r="C17" s="69" t="s">
        <v>39</v>
      </c>
      <c r="D17" s="74" t="s">
        <v>53</v>
      </c>
      <c r="E17" s="24"/>
      <c r="F17" s="24"/>
      <c r="G17" s="15" t="s">
        <v>30</v>
      </c>
      <c r="H17" s="63" t="e">
        <f t="shared" si="2"/>
        <v>#VALUE!</v>
      </c>
    </row>
    <row r="18" spans="1:9" x14ac:dyDescent="0.35">
      <c r="A18" s="62" t="s">
        <v>37</v>
      </c>
      <c r="B18" s="69">
        <v>10</v>
      </c>
      <c r="C18" s="69" t="s">
        <v>39</v>
      </c>
      <c r="D18" s="71" t="s">
        <v>54</v>
      </c>
      <c r="E18" s="24"/>
      <c r="F18" s="24"/>
      <c r="G18" s="15" t="s">
        <v>30</v>
      </c>
      <c r="H18" s="63" t="e">
        <f t="shared" si="2"/>
        <v>#VALUE!</v>
      </c>
    </row>
    <row r="19" spans="1:9" ht="15" thickBot="1" x14ac:dyDescent="0.4">
      <c r="A19" s="89" t="s">
        <v>38</v>
      </c>
      <c r="B19" s="90">
        <v>10</v>
      </c>
      <c r="C19" s="90" t="s">
        <v>39</v>
      </c>
      <c r="D19" s="91" t="s">
        <v>55</v>
      </c>
      <c r="E19" s="66"/>
      <c r="F19" s="66"/>
      <c r="G19" s="67" t="s">
        <v>30</v>
      </c>
      <c r="H19" s="92" t="e">
        <f t="shared" si="2"/>
        <v>#VALUE!</v>
      </c>
    </row>
    <row r="20" spans="1:9" s="1" customFormat="1" ht="15" customHeight="1" thickBot="1" x14ac:dyDescent="0.4">
      <c r="A20" s="84"/>
      <c r="B20" s="85"/>
      <c r="C20" s="86"/>
      <c r="D20" s="8" t="s">
        <v>29</v>
      </c>
      <c r="E20" s="112"/>
      <c r="F20" s="112"/>
      <c r="G20" s="110" t="e">
        <f>SUM(H6:H19)</f>
        <v>#VALUE!</v>
      </c>
      <c r="H20" s="111" t="e">
        <f>SUM(H5:H19)</f>
        <v>#VALUE!</v>
      </c>
    </row>
    <row r="21" spans="1:9" s="1" customFormat="1" ht="15" customHeight="1" thickBot="1" x14ac:dyDescent="0.4">
      <c r="A21" s="16"/>
      <c r="B21" s="17"/>
      <c r="C21" s="18"/>
      <c r="D21" s="64"/>
      <c r="E21" s="19"/>
      <c r="F21" s="20"/>
      <c r="G21" s="34"/>
      <c r="H21" s="35"/>
    </row>
    <row r="22" spans="1:9" s="1" customFormat="1" ht="49.5" customHeight="1" thickBot="1" x14ac:dyDescent="0.4">
      <c r="A22" s="5" t="s">
        <v>15</v>
      </c>
      <c r="B22" s="9" t="s">
        <v>9</v>
      </c>
      <c r="C22" s="6" t="s">
        <v>0</v>
      </c>
      <c r="D22" s="29" t="s">
        <v>32</v>
      </c>
      <c r="E22" s="7" t="s">
        <v>12</v>
      </c>
      <c r="F22" s="7" t="s">
        <v>13</v>
      </c>
      <c r="G22" s="7" t="s">
        <v>10</v>
      </c>
      <c r="H22" s="30" t="s">
        <v>11</v>
      </c>
    </row>
    <row r="23" spans="1:9" ht="16" thickBot="1" x14ac:dyDescent="0.4">
      <c r="A23" s="65" t="s">
        <v>1</v>
      </c>
      <c r="B23" s="75">
        <v>1</v>
      </c>
      <c r="C23" s="76" t="s">
        <v>39</v>
      </c>
      <c r="D23" s="77" t="s">
        <v>56</v>
      </c>
      <c r="E23" s="23"/>
      <c r="F23" s="23"/>
      <c r="G23" s="14" t="s">
        <v>30</v>
      </c>
      <c r="H23" s="31" t="e">
        <f t="shared" ref="H23" si="3">B23*G23</f>
        <v>#VALUE!</v>
      </c>
    </row>
    <row r="24" spans="1:9" s="1" customFormat="1" ht="15" customHeight="1" thickBot="1" x14ac:dyDescent="0.4">
      <c r="A24" s="11"/>
      <c r="B24" s="12"/>
      <c r="C24" s="13"/>
      <c r="D24" s="8" t="s">
        <v>31</v>
      </c>
      <c r="E24" s="113"/>
      <c r="F24" s="114"/>
      <c r="G24" s="110" t="e">
        <f>SUM(H23:H23)</f>
        <v>#VALUE!</v>
      </c>
      <c r="H24" s="111" t="e">
        <f>SUM(H22:H23)</f>
        <v>#VALUE!</v>
      </c>
    </row>
    <row r="25" spans="1:9" s="1" customFormat="1" ht="15" customHeight="1" thickBot="1" x14ac:dyDescent="0.4">
      <c r="A25" s="16"/>
      <c r="B25" s="17"/>
      <c r="C25" s="18"/>
      <c r="D25" s="33"/>
      <c r="E25" s="19"/>
      <c r="F25" s="20"/>
      <c r="G25" s="34"/>
      <c r="H25" s="35"/>
    </row>
    <row r="26" spans="1:9" s="1" customFormat="1" ht="60" customHeight="1" thickBot="1" x14ac:dyDescent="0.4">
      <c r="A26" s="5" t="s">
        <v>15</v>
      </c>
      <c r="B26" s="9" t="s">
        <v>9</v>
      </c>
      <c r="C26" s="6" t="s">
        <v>0</v>
      </c>
      <c r="D26" s="29" t="s">
        <v>25</v>
      </c>
      <c r="E26" s="7" t="s">
        <v>12</v>
      </c>
      <c r="F26" s="7" t="s">
        <v>13</v>
      </c>
      <c r="G26" s="7" t="s">
        <v>10</v>
      </c>
      <c r="H26" s="30" t="s">
        <v>11</v>
      </c>
      <c r="I26" s="36"/>
    </row>
    <row r="27" spans="1:9" x14ac:dyDescent="0.35">
      <c r="A27" s="58" t="s">
        <v>1</v>
      </c>
      <c r="B27" s="93">
        <v>100</v>
      </c>
      <c r="C27" s="94" t="s">
        <v>39</v>
      </c>
      <c r="D27" s="95" t="s">
        <v>57</v>
      </c>
      <c r="E27" s="96">
        <v>0.5</v>
      </c>
      <c r="F27" s="23">
        <f>B27*E27</f>
        <v>50</v>
      </c>
      <c r="G27" s="14" t="s">
        <v>30</v>
      </c>
      <c r="H27" s="31" t="e">
        <f t="shared" ref="H27:H28" si="4">B27*G27</f>
        <v>#VALUE!</v>
      </c>
    </row>
    <row r="28" spans="1:9" x14ac:dyDescent="0.35">
      <c r="A28" s="59" t="s">
        <v>2</v>
      </c>
      <c r="B28" s="22">
        <v>100</v>
      </c>
      <c r="C28" s="21" t="s">
        <v>39</v>
      </c>
      <c r="D28" s="78" t="s">
        <v>58</v>
      </c>
      <c r="E28" s="80">
        <v>0.5</v>
      </c>
      <c r="F28" s="24">
        <f t="shared" ref="F28" si="5">B28*E28</f>
        <v>50</v>
      </c>
      <c r="G28" s="15" t="s">
        <v>30</v>
      </c>
      <c r="H28" s="32" t="e">
        <f t="shared" si="4"/>
        <v>#VALUE!</v>
      </c>
    </row>
    <row r="29" spans="1:9" x14ac:dyDescent="0.35">
      <c r="A29" s="59" t="s">
        <v>3</v>
      </c>
      <c r="B29" s="22">
        <v>2</v>
      </c>
      <c r="C29" s="21" t="s">
        <v>39</v>
      </c>
      <c r="D29" s="78" t="s">
        <v>59</v>
      </c>
      <c r="E29" s="79">
        <v>28.8</v>
      </c>
      <c r="F29" s="24">
        <f t="shared" ref="F29:F33" si="6">B29*E29</f>
        <v>57.6</v>
      </c>
      <c r="G29" s="15" t="s">
        <v>30</v>
      </c>
      <c r="H29" s="32" t="e">
        <f t="shared" ref="H29:H33" si="7">B29*G29</f>
        <v>#VALUE!</v>
      </c>
    </row>
    <row r="30" spans="1:9" x14ac:dyDescent="0.35">
      <c r="A30" s="59" t="s">
        <v>4</v>
      </c>
      <c r="B30" s="22">
        <v>5</v>
      </c>
      <c r="C30" s="21" t="s">
        <v>39</v>
      </c>
      <c r="D30" s="78" t="s">
        <v>60</v>
      </c>
      <c r="E30" s="81">
        <v>272</v>
      </c>
      <c r="F30" s="24">
        <f t="shared" si="6"/>
        <v>1360</v>
      </c>
      <c r="G30" s="15" t="s">
        <v>30</v>
      </c>
      <c r="H30" s="32" t="e">
        <f t="shared" si="7"/>
        <v>#VALUE!</v>
      </c>
    </row>
    <row r="31" spans="1:9" x14ac:dyDescent="0.35">
      <c r="A31" s="59" t="s">
        <v>5</v>
      </c>
      <c r="B31" s="22">
        <v>5</v>
      </c>
      <c r="C31" s="21" t="s">
        <v>39</v>
      </c>
      <c r="D31" s="82" t="s">
        <v>61</v>
      </c>
      <c r="E31" s="80">
        <v>60</v>
      </c>
      <c r="F31" s="24">
        <f t="shared" si="6"/>
        <v>300</v>
      </c>
      <c r="G31" s="15" t="s">
        <v>30</v>
      </c>
      <c r="H31" s="32" t="e">
        <f t="shared" si="7"/>
        <v>#VALUE!</v>
      </c>
    </row>
    <row r="32" spans="1:9" x14ac:dyDescent="0.35">
      <c r="A32" s="59" t="s">
        <v>6</v>
      </c>
      <c r="B32" s="22">
        <v>30</v>
      </c>
      <c r="C32" s="21" t="s">
        <v>39</v>
      </c>
      <c r="D32" s="83" t="s">
        <v>62</v>
      </c>
      <c r="E32" s="80">
        <v>150</v>
      </c>
      <c r="F32" s="24">
        <f t="shared" si="6"/>
        <v>4500</v>
      </c>
      <c r="G32" s="15" t="s">
        <v>30</v>
      </c>
      <c r="H32" s="32" t="e">
        <f t="shared" si="7"/>
        <v>#VALUE!</v>
      </c>
    </row>
    <row r="33" spans="1:8" ht="15" customHeight="1" thickBot="1" x14ac:dyDescent="0.4">
      <c r="A33" s="97" t="s">
        <v>7</v>
      </c>
      <c r="B33" s="98">
        <v>5</v>
      </c>
      <c r="C33" s="99" t="s">
        <v>39</v>
      </c>
      <c r="D33" s="100" t="s">
        <v>63</v>
      </c>
      <c r="E33" s="101">
        <v>550</v>
      </c>
      <c r="F33" s="66">
        <f t="shared" si="6"/>
        <v>2750</v>
      </c>
      <c r="G33" s="67" t="s">
        <v>30</v>
      </c>
      <c r="H33" s="68" t="e">
        <f t="shared" si="7"/>
        <v>#VALUE!</v>
      </c>
    </row>
    <row r="34" spans="1:8" s="1" customFormat="1" ht="15" customHeight="1" thickBot="1" x14ac:dyDescent="0.4">
      <c r="A34" s="37"/>
      <c r="B34" s="38"/>
      <c r="C34" s="39"/>
      <c r="D34" s="8" t="s">
        <v>26</v>
      </c>
      <c r="E34" s="113">
        <f>SUM(F27:F33)</f>
        <v>9067.6</v>
      </c>
      <c r="F34" s="114"/>
      <c r="G34" s="110" t="e">
        <f>SUM(H27:H33)</f>
        <v>#VALUE!</v>
      </c>
      <c r="H34" s="111" t="e">
        <f>SUM(#REF!)</f>
        <v>#REF!</v>
      </c>
    </row>
    <row r="35" spans="1:8" s="1" customFormat="1" ht="15" customHeight="1" thickBot="1" x14ac:dyDescent="0.4">
      <c r="A35" s="3"/>
      <c r="B35" s="10"/>
      <c r="C35" s="3"/>
      <c r="D35" s="40" t="s">
        <v>28</v>
      </c>
      <c r="E35" s="4"/>
      <c r="F35" s="4">
        <f>E20+E24+E34</f>
        <v>9067.6</v>
      </c>
      <c r="G35" s="41"/>
      <c r="H35" s="41"/>
    </row>
    <row r="36" spans="1:8" ht="15" customHeight="1" thickBot="1" x14ac:dyDescent="0.4">
      <c r="A36" s="42"/>
      <c r="B36" s="43"/>
      <c r="C36" s="44"/>
      <c r="D36" s="45" t="s">
        <v>14</v>
      </c>
      <c r="E36" s="104"/>
      <c r="F36" s="105"/>
      <c r="G36" s="104" t="e">
        <f>SUM(G20+G24+G34)</f>
        <v>#VALUE!</v>
      </c>
      <c r="H36" s="105"/>
    </row>
    <row r="37" spans="1:8" ht="15" customHeight="1" x14ac:dyDescent="0.35">
      <c r="C37" s="46"/>
      <c r="D37" s="48"/>
      <c r="E37" s="49"/>
      <c r="F37" s="49"/>
      <c r="G37" s="49"/>
      <c r="H37" s="49"/>
    </row>
    <row r="38" spans="1:8" ht="15" customHeight="1" x14ac:dyDescent="0.35">
      <c r="A38" s="50" t="s">
        <v>22</v>
      </c>
      <c r="B38" s="51"/>
      <c r="C38" s="50"/>
      <c r="E38" s="25"/>
    </row>
    <row r="39" spans="1:8" ht="15" customHeight="1" x14ac:dyDescent="0.35">
      <c r="A39" s="50" t="s">
        <v>23</v>
      </c>
      <c r="B39" s="51"/>
      <c r="C39" s="50"/>
      <c r="E39" s="25"/>
    </row>
    <row r="40" spans="1:8" ht="15" customHeight="1" x14ac:dyDescent="0.35">
      <c r="A40" s="53" t="s">
        <v>16</v>
      </c>
      <c r="B40" s="108" t="s">
        <v>21</v>
      </c>
      <c r="C40" s="108"/>
      <c r="D40" s="108"/>
      <c r="G40" s="54" t="s">
        <v>18</v>
      </c>
      <c r="H40" s="50"/>
    </row>
    <row r="41" spans="1:8" ht="15" customHeight="1" x14ac:dyDescent="0.35">
      <c r="A41" s="53"/>
      <c r="B41" s="51"/>
      <c r="C41" s="50"/>
      <c r="D41" s="46"/>
      <c r="E41" s="50"/>
    </row>
    <row r="42" spans="1:8" ht="15" customHeight="1" x14ac:dyDescent="0.35">
      <c r="A42" s="53"/>
      <c r="B42" s="51"/>
      <c r="C42" s="50"/>
      <c r="D42" s="46"/>
      <c r="E42" s="50"/>
    </row>
    <row r="43" spans="1:8" x14ac:dyDescent="0.35">
      <c r="A43" s="53"/>
      <c r="B43" s="51"/>
      <c r="C43" s="50"/>
      <c r="D43" s="46"/>
      <c r="E43" s="50"/>
    </row>
    <row r="44" spans="1:8" x14ac:dyDescent="0.35">
      <c r="A44" s="51"/>
      <c r="B44" s="51"/>
      <c r="C44" s="55"/>
      <c r="D44" s="56"/>
      <c r="E44" s="56"/>
    </row>
    <row r="45" spans="1:8" x14ac:dyDescent="0.35">
      <c r="A45" s="25"/>
      <c r="D45" s="109" t="s">
        <v>24</v>
      </c>
      <c r="E45" s="109"/>
      <c r="F45" s="109"/>
      <c r="G45" s="109"/>
    </row>
    <row r="46" spans="1:8" x14ac:dyDescent="0.35">
      <c r="A46" s="25"/>
      <c r="B46" s="51"/>
      <c r="C46" s="55"/>
      <c r="D46" s="102" t="s">
        <v>20</v>
      </c>
      <c r="E46" s="102"/>
      <c r="F46" s="102"/>
      <c r="G46" s="102"/>
      <c r="H46" s="55"/>
    </row>
    <row r="47" spans="1:8" x14ac:dyDescent="0.35">
      <c r="C47" s="46"/>
      <c r="D47" s="102" t="s">
        <v>19</v>
      </c>
      <c r="E47" s="102"/>
      <c r="F47" s="102"/>
      <c r="G47" s="102"/>
      <c r="H47" s="55"/>
    </row>
    <row r="48" spans="1:8" x14ac:dyDescent="0.35">
      <c r="C48" s="46"/>
      <c r="D48" s="57"/>
    </row>
    <row r="49" spans="3:6" x14ac:dyDescent="0.35">
      <c r="C49" s="46"/>
      <c r="D49" s="57"/>
    </row>
    <row r="50" spans="3:6" x14ac:dyDescent="0.35">
      <c r="C50" s="46"/>
      <c r="D50" s="57"/>
    </row>
    <row r="51" spans="3:6" x14ac:dyDescent="0.35">
      <c r="C51" s="46"/>
      <c r="D51" s="57"/>
    </row>
    <row r="52" spans="3:6" x14ac:dyDescent="0.35">
      <c r="C52" s="46"/>
      <c r="D52" s="57"/>
    </row>
    <row r="53" spans="3:6" x14ac:dyDescent="0.35">
      <c r="C53" s="46"/>
      <c r="D53" s="57"/>
    </row>
    <row r="54" spans="3:6" x14ac:dyDescent="0.35">
      <c r="C54" s="46"/>
      <c r="D54" s="57"/>
    </row>
    <row r="55" spans="3:6" x14ac:dyDescent="0.35">
      <c r="C55" s="46"/>
      <c r="D55" s="57"/>
    </row>
    <row r="56" spans="3:6" x14ac:dyDescent="0.35">
      <c r="D56" s="57"/>
      <c r="F56" s="2"/>
    </row>
  </sheetData>
  <mergeCells count="14">
    <mergeCell ref="D47:G47"/>
    <mergeCell ref="A2:H2"/>
    <mergeCell ref="D46:G46"/>
    <mergeCell ref="E36:F36"/>
    <mergeCell ref="G36:H36"/>
    <mergeCell ref="A3:H3"/>
    <mergeCell ref="B40:D40"/>
    <mergeCell ref="D45:G45"/>
    <mergeCell ref="G20:H20"/>
    <mergeCell ref="E20:F20"/>
    <mergeCell ref="E34:F34"/>
    <mergeCell ref="G34:H34"/>
    <mergeCell ref="E24:F24"/>
    <mergeCell ref="G24:H24"/>
  </mergeCells>
  <phoneticPr fontId="12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6EAB-C3E5-4C4B-AB6F-611316FBC87B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zámečnický</vt:lpstr>
      <vt:lpstr>příloha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