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121" documentId="14_{51907E67-1996-4A0A-B6BD-6ED018398BBA}" xr6:coauthVersionLast="47" xr6:coauthVersionMax="47" xr10:uidLastSave="{828F5907-774C-46C6-B750-D66986C7162B}"/>
  <bookViews>
    <workbookView xWindow="-110" yWindow="-110" windowWidth="38620" windowHeight="21100" xr2:uid="{00000000-000D-0000-FFFF-FFFF00000000}"/>
  </bookViews>
  <sheets>
    <sheet name="zámečnický" sheetId="19" r:id="rId1"/>
    <sheet name="příloha č.1" sheetId="2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9" l="1"/>
  <c r="F49" i="19"/>
  <c r="H48" i="19"/>
  <c r="F48" i="19"/>
  <c r="H47" i="19"/>
  <c r="F47" i="19"/>
  <c r="H46" i="19"/>
  <c r="F46" i="19"/>
  <c r="H45" i="19"/>
  <c r="F45" i="19"/>
  <c r="H44" i="19"/>
  <c r="F44" i="19"/>
  <c r="H43" i="19"/>
  <c r="F43" i="19"/>
  <c r="H42" i="19"/>
  <c r="F42" i="19"/>
  <c r="H41" i="19"/>
  <c r="F41" i="19"/>
  <c r="H40" i="19"/>
  <c r="F40" i="19"/>
  <c r="H33" i="19" l="1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H54" i="19" l="1"/>
  <c r="F54" i="19"/>
  <c r="H53" i="19"/>
  <c r="F53" i="19"/>
  <c r="H52" i="19"/>
  <c r="F52" i="19"/>
  <c r="H51" i="19"/>
  <c r="F51" i="19"/>
  <c r="H50" i="19"/>
  <c r="F50" i="19"/>
  <c r="H39" i="19"/>
  <c r="F39" i="19"/>
  <c r="H58" i="19" l="1"/>
  <c r="F58" i="19"/>
  <c r="H57" i="19"/>
  <c r="F57" i="19"/>
  <c r="H56" i="19"/>
  <c r="F56" i="19"/>
  <c r="H55" i="19"/>
  <c r="F55" i="19"/>
  <c r="H38" i="19" l="1"/>
  <c r="G59" i="19" s="1"/>
  <c r="F38" i="19"/>
  <c r="H6" i="19" l="1"/>
  <c r="G34" i="19" s="1"/>
  <c r="G61" i="19" s="1"/>
  <c r="E59" i="19" l="1"/>
  <c r="F60" i="19" l="1"/>
  <c r="H59" i="19"/>
  <c r="H34" i="19" l="1"/>
</calcChain>
</file>

<file path=xl/sharedStrings.xml><?xml version="1.0" encoding="utf-8"?>
<sst xmlns="http://schemas.openxmlformats.org/spreadsheetml/2006/main" count="226" uniqueCount="104">
  <si>
    <t>MJ</t>
  </si>
  <si>
    <t>1.</t>
  </si>
  <si>
    <t>2.</t>
  </si>
  <si>
    <t>3.</t>
  </si>
  <si>
    <t>4.</t>
  </si>
  <si>
    <t>5.</t>
  </si>
  <si>
    <t>6.</t>
  </si>
  <si>
    <t>7.</t>
  </si>
  <si>
    <t>8.</t>
  </si>
  <si>
    <t>Mn</t>
  </si>
  <si>
    <t>Cena za jednotku bez DPH</t>
  </si>
  <si>
    <t>Celkem bez DPH</t>
  </si>
  <si>
    <t>Předpoklad za jednotku bez DPH</t>
  </si>
  <si>
    <t>Předpoklad celkem bez DPH</t>
  </si>
  <si>
    <t>Celková nabídková/kupní cena bez DPH:</t>
  </si>
  <si>
    <t>Poř čís</t>
  </si>
  <si>
    <t>V</t>
  </si>
  <si>
    <t>Příloha č. 1 - Specifikace předmětu koupě / veřejné zakázky</t>
  </si>
  <si>
    <t>(datum v elektronickém podpisu)</t>
  </si>
  <si>
    <t>název dodavatele (doplnit)</t>
  </si>
  <si>
    <t>titul, jméno a příjmení, funkce (doplnit)</t>
  </si>
  <si>
    <t>(doplní dodavatel)</t>
  </si>
  <si>
    <t xml:space="preserve">Dodavatel/prodávající prohlašuje, že všechna nabízená zařízení splňují všechny výše uvedené parametry </t>
  </si>
  <si>
    <t>dle této specifikace.</t>
  </si>
  <si>
    <t>elektronický podpis oprávněné osoby po převedení do PDF</t>
  </si>
  <si>
    <t>Dodávka pro Ubytovací služby a Stravovací služby, převezme Stupková Jaroslava tel. 596996441, sklad údržby - místnost č. A1/16, Studentská 1770/1, Ostrava - Poruba, 700 32</t>
  </si>
  <si>
    <t>Mezisoučet za Ubytovací služby a Stravovací služby:</t>
  </si>
  <si>
    <t>Předmět dodávky do skladu údržby 976, místnost G112A, na ulici 17. listopadu 15, Ostrava-Poruba, převezme Renáta Polanská, telefon +420597323344</t>
  </si>
  <si>
    <t>Předpokládaná kupní cena:</t>
  </si>
  <si>
    <t>Mezisoučet za sklad údržby:</t>
  </si>
  <si>
    <t>doplní dodavatel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</si>
  <si>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</si>
  <si>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</si>
  <si>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</si>
  <si>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</si>
  <si>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</si>
  <si>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</si>
  <si>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</si>
  <si>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</si>
  <si>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</si>
  <si>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</si>
  <si>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</si>
  <si>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</si>
  <si>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</si>
  <si>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</si>
  <si>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bal</t>
  </si>
  <si>
    <t>ks</t>
  </si>
  <si>
    <t>Kleště "Cobra"lesk PH 300 87 01 300 KNIPEX</t>
  </si>
  <si>
    <t>23.</t>
  </si>
  <si>
    <t>24.</t>
  </si>
  <si>
    <t>25.</t>
  </si>
  <si>
    <t>26.</t>
  </si>
  <si>
    <t>27.</t>
  </si>
  <si>
    <t>28.</t>
  </si>
  <si>
    <t xml:space="preserve">ks </t>
  </si>
  <si>
    <t>Podložka pod závěs interiérových dveří 10mm pozink</t>
  </si>
  <si>
    <t>Vrut univerzální 3,5x50 Žz n Pz celozápustný bal 100/ks</t>
  </si>
  <si>
    <t>Matice M8DIN 934 zinek  bal100ks</t>
  </si>
  <si>
    <t>Matice M6DIN 934 zinek  bal100ks</t>
  </si>
  <si>
    <t>Matice M10DIN 934 zinek  bal100ks</t>
  </si>
  <si>
    <t>Podložky06DIN 125 zinek bal/100</t>
  </si>
  <si>
    <t>Podložky08DIN 125 zinek bal/100</t>
  </si>
  <si>
    <t>Podložky10DIN 125 zinek bal/100</t>
  </si>
  <si>
    <t>Kalené hřebíky s půl. Kulat.hlavou40mmx2   bal /100ks</t>
  </si>
  <si>
    <t>Metr svinovací 5m 5019 FESTA</t>
  </si>
  <si>
    <t>Vruty univerzální PHzb 4,0x20 celozapustný  bal/ 100ks</t>
  </si>
  <si>
    <t>Lepidlo Universál 120ml Chemoprén</t>
  </si>
  <si>
    <t>Lepidlo Extrém 120ml Chemoprén</t>
  </si>
  <si>
    <t>Zámek sisi  922NI třícestný (bez tyčí)</t>
  </si>
  <si>
    <t xml:space="preserve">Hmoždinky fischer ux 8x50 bal </t>
  </si>
  <si>
    <t>Soudal lepidlo na dřevo PU 66A 250g</t>
  </si>
  <si>
    <t>Čelovka LED nabíjecí, 1× CREE XPE 5 W</t>
  </si>
  <si>
    <t>Hmoždinky fischer ux 10x60</t>
  </si>
  <si>
    <t>Sada klíčů ráčnových očkoplochých 7ks STMT82846-0 2026244</t>
  </si>
  <si>
    <t>Narex Sada bitů, 127-dílná, Industrial CrV (65404065)</t>
  </si>
  <si>
    <t>Sada nářadí gola YATO 216 kusů YT-38841</t>
  </si>
  <si>
    <t>Ochrana kolen NYLON 37143</t>
  </si>
  <si>
    <t>sada šroubováků PZ</t>
  </si>
  <si>
    <t>sada šroubovák PH</t>
  </si>
  <si>
    <t>Dewalt aku  DCD796D2 s příklepem  70Nm XR )18V/2x2,20Ah</t>
  </si>
  <si>
    <t>Svítilna FL LED 10 M</t>
  </si>
  <si>
    <t>Čelovka LED nabíjecí, 1× CREE XPE 5 W         7001435</t>
  </si>
  <si>
    <t>zámek zadlabávací K 221 P-L</t>
  </si>
  <si>
    <t>Vrták vidiový do betonu - průměr 6mm, válcová patka k upnutí do obyč. hlavy vrtačky</t>
  </si>
  <si>
    <t>Zámek válečkový FAB G222</t>
  </si>
  <si>
    <t>Vodováha malá s libelou, délka 165 mm, s odolným povrhem z hliníku</t>
  </si>
  <si>
    <t>Nerezové stahovací spony průměr 1/2"</t>
  </si>
  <si>
    <t>Nerezové stahovací spony průměr 3/4"</t>
  </si>
  <si>
    <t>Zahradní kulový ventil R621, 1/2", páčka</t>
  </si>
  <si>
    <t>Vrut 5x60mm, křížová hlava, plný závit</t>
  </si>
  <si>
    <t>VRTACÍ KLADIVO DEWALT KOMBI.SDS+D25133K 800W, otáčky 0-1500, příklep 0-5500,  kód zboží: 26900732 C</t>
  </si>
  <si>
    <r>
      <t>Transportní vozík, rozměry ložné plochy minimálně 600x400mm, nosnost 500kg, například STROXX- EAN 5707436074128, kolečka s ploškou připevněna čtyřmi šrouby k desce, včetně návodu k použití-</t>
    </r>
    <r>
      <rPr>
        <b/>
        <sz val="11"/>
        <color theme="1"/>
        <rFont val="Calibri"/>
        <family val="2"/>
        <charset val="238"/>
        <scheme val="minor"/>
      </rPr>
      <t>PODMÍNKA NÁKUPU</t>
    </r>
  </si>
  <si>
    <t>Olej WD-40 - 200ml</t>
  </si>
  <si>
    <t>Oboustranná pěnová lepící páska 25mm,5m</t>
  </si>
  <si>
    <t>Chemoprén tuba, 120ml, EXTRÉM</t>
  </si>
  <si>
    <t>Tmel akrylátový, 310ml, bílý</t>
  </si>
  <si>
    <r>
      <t>Instalační páska z plastifikovaného PVC ANTICOR</t>
    </r>
    <r>
      <rPr>
        <b/>
        <sz val="10"/>
        <color theme="1"/>
        <rFont val="Aptos"/>
        <family val="2"/>
      </rPr>
      <t xml:space="preserve"> </t>
    </r>
    <r>
      <rPr>
        <sz val="10"/>
        <color theme="1"/>
        <rFont val="Aptos"/>
        <family val="2"/>
      </rPr>
      <t xml:space="preserve">0,15mmx38mmx33mm                 </t>
    </r>
  </si>
  <si>
    <t xml:space="preserve">Plochý malířský štětec EVO PROFI 1,5“ viditelná délka vláken 60 </t>
  </si>
  <si>
    <t xml:space="preserve">Plochý malířský štětec EVO PROFI 2“ viditelná délka vláken 60 </t>
  </si>
  <si>
    <t xml:space="preserve">Plochý malířský štětec EVO PROFI 2,5“ viditelná délka vláken 60 </t>
  </si>
  <si>
    <t>Kovová ( ocelová ) lopata s dřevěnou násadou (včetně) šířka cca 23cm</t>
  </si>
  <si>
    <t>Páčidlo 800mm oválné, značka Festa, EAN 8590804084389</t>
  </si>
  <si>
    <t>Dveřní zavírač GEZE TS 4000 stříbrný, včetně standartního ramínka</t>
  </si>
  <si>
    <t>Dodávka zámečnického materiálu 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</si>
</sst>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.00\ &quot;Kč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424242"/>
      <name val="Calibri"/>
      <family val="2"/>
      <charset val="238"/>
      <scheme val="minor"/>
    </font>
    <font>
      <sz val="11"/>
      <color rgb="FF24353F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0" borderId="0"/>
  </cellStyleXfs>
  <cellXfs count="105">
    <xf numFmtId="0" fontId="0" fillId="0" borderId="0" xfId="0"/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right" vertical="center"/>
    </xf>
    <xf numFmtId="0" fontId="7" fillId="3" borderId="1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164" fontId="9" fillId="3" borderId="9" xfId="0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right" vertical="center" wrapText="1"/>
    </xf>
    <xf numFmtId="0" fontId="5" fillId="3" borderId="9" xfId="0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/>
    </xf>
    <xf numFmtId="164" fontId="13" fillId="2" borderId="10" xfId="0" applyNumberFormat="1" applyFont="1" applyFill="1" applyBorder="1" applyAlignment="1" applyProtection="1">
      <alignment horizontal="right" vertical="center"/>
      <protection locked="0"/>
    </xf>
    <xf numFmtId="164" fontId="13" fillId="2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164" fontId="5" fillId="0" borderId="20" xfId="0" applyNumberFormat="1" applyFont="1" applyBorder="1" applyAlignment="1">
      <alignment horizontal="right" vertical="center"/>
    </xf>
    <xf numFmtId="164" fontId="5" fillId="0" borderId="7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164" fontId="13" fillId="0" borderId="10" xfId="0" applyNumberFormat="1" applyFont="1" applyBorder="1" applyAlignment="1" applyProtection="1">
      <alignment horizontal="right" vertical="center"/>
      <protection locked="0"/>
    </xf>
    <xf numFmtId="164" fontId="13" fillId="0" borderId="1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 wrapText="1"/>
    </xf>
    <xf numFmtId="164" fontId="7" fillId="3" borderId="12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 wrapText="1"/>
    </xf>
    <xf numFmtId="164" fontId="9" fillId="0" borderId="21" xfId="0" applyNumberFormat="1" applyFont="1" applyBorder="1" applyAlignment="1">
      <alignment horizontal="right" vertical="center"/>
    </xf>
    <xf numFmtId="164" fontId="9" fillId="0" borderId="22" xfId="0" applyNumberFormat="1" applyFont="1" applyBorder="1" applyAlignment="1">
      <alignment horizontal="right" vertical="center"/>
    </xf>
    <xf numFmtId="0" fontId="14" fillId="0" borderId="0" xfId="1" applyFont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164" fontId="15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164" fontId="4" fillId="0" borderId="0" xfId="0" applyNumberFormat="1" applyFont="1" applyAlignment="1">
      <alignment vertical="center"/>
    </xf>
    <xf numFmtId="0" fontId="13" fillId="0" borderId="0" xfId="0" applyFont="1" applyAlignment="1">
      <alignment horizontal="center"/>
    </xf>
    <xf numFmtId="164" fontId="4" fillId="0" borderId="0" xfId="0" applyNumberFormat="1" applyFont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right" vertical="center" wrapText="1"/>
    </xf>
    <xf numFmtId="164" fontId="13" fillId="0" borderId="24" xfId="0" applyNumberFormat="1" applyFont="1" applyBorder="1" applyAlignment="1" applyProtection="1">
      <alignment horizontal="right" vertical="center"/>
      <protection locked="0"/>
    </xf>
    <xf numFmtId="164" fontId="13" fillId="2" borderId="24" xfId="0" applyNumberFormat="1" applyFont="1" applyFill="1" applyBorder="1" applyAlignment="1" applyProtection="1">
      <alignment horizontal="right" vertical="center"/>
      <protection locked="0"/>
    </xf>
    <xf numFmtId="164" fontId="4" fillId="0" borderId="25" xfId="0" applyNumberFormat="1" applyFont="1" applyBorder="1" applyAlignment="1">
      <alignment horizontal="right" vertical="center"/>
    </xf>
    <xf numFmtId="0" fontId="19" fillId="0" borderId="10" xfId="0" applyFont="1" applyBorder="1"/>
    <xf numFmtId="0" fontId="19" fillId="0" borderId="1" xfId="0" applyFont="1" applyBorder="1"/>
    <xf numFmtId="0" fontId="13" fillId="0" borderId="1" xfId="0" applyFont="1" applyBorder="1" applyAlignment="1">
      <alignment horizontal="center"/>
    </xf>
    <xf numFmtId="0" fontId="20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wrapText="1"/>
    </xf>
    <xf numFmtId="0" fontId="24" fillId="0" borderId="1" xfId="0" applyFont="1" applyBorder="1"/>
    <xf numFmtId="6" fontId="1" fillId="0" borderId="1" xfId="0" applyNumberFormat="1" applyFont="1" applyBorder="1"/>
    <xf numFmtId="0" fontId="1" fillId="0" borderId="10" xfId="0" applyFont="1" applyBorder="1" applyAlignment="1">
      <alignment wrapText="1"/>
    </xf>
    <xf numFmtId="0" fontId="3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wrapText="1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right" vertical="center"/>
    </xf>
    <xf numFmtId="0" fontId="6" fillId="0" borderId="16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4" borderId="24" xfId="0" applyFont="1" applyFill="1" applyBorder="1" applyAlignment="1">
      <alignment horizontal="left" vertical="center"/>
    </xf>
    <xf numFmtId="164" fontId="2" fillId="0" borderId="25" xfId="0" applyNumberFormat="1" applyFont="1" applyBorder="1" applyAlignment="1">
      <alignment horizontal="right" vertical="center"/>
    </xf>
    <xf numFmtId="0" fontId="13" fillId="2" borderId="0" xfId="0" applyFont="1" applyFill="1" applyAlignment="1">
      <alignment horizontal="center"/>
    </xf>
    <xf numFmtId="0" fontId="15" fillId="0" borderId="0" xfId="0" applyFont="1" applyAlignment="1">
      <alignment horizontal="center" vertical="center" wrapText="1"/>
    </xf>
    <xf numFmtId="164" fontId="15" fillId="0" borderId="3" xfId="0" applyNumberFormat="1" applyFont="1" applyBorder="1" applyAlignment="1">
      <alignment horizontal="right" vertical="center"/>
    </xf>
    <xf numFmtId="164" fontId="15" fillId="0" borderId="6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0" fontId="18" fillId="0" borderId="0" xfId="0" applyFont="1" applyAlignment="1">
      <alignment horizontal="center" vertical="center"/>
    </xf>
    <xf numFmtId="164" fontId="9" fillId="0" borderId="16" xfId="0" applyNumberFormat="1" applyFont="1" applyBorder="1" applyAlignment="1">
      <alignment horizontal="right" vertical="center"/>
    </xf>
    <xf numFmtId="164" fontId="9" fillId="0" borderId="15" xfId="0" applyNumberFormat="1" applyFont="1" applyBorder="1" applyAlignment="1">
      <alignment horizontal="right" vertical="center"/>
    </xf>
    <xf numFmtId="164" fontId="5" fillId="0" borderId="16" xfId="0" applyNumberFormat="1" applyFont="1" applyBorder="1" applyAlignment="1">
      <alignment horizontal="right" vertical="center"/>
    </xf>
    <xf numFmtId="164" fontId="5" fillId="0" borderId="17" xfId="0" applyNumberFormat="1" applyFont="1" applyBorder="1" applyAlignment="1">
      <alignment horizontal="right" vertical="center"/>
    </xf>
    <xf numFmtId="164" fontId="5" fillId="0" borderId="18" xfId="0" applyNumberFormat="1" applyFont="1" applyBorder="1" applyAlignment="1">
      <alignment horizontal="right" vertical="center"/>
    </xf>
    <xf numFmtId="1" fontId="13" fillId="0" borderId="10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" fontId="13" fillId="0" borderId="24" xfId="0" applyNumberFormat="1" applyFont="1" applyBorder="1" applyAlignment="1">
      <alignment horizontal="center" vertical="center"/>
    </xf>
  </cellXfs>
  <cellStyles count="3">
    <cellStyle name="Hypertextový odkaz" xfId="1" builtinId="8"/>
    <cellStyle name="Normální" xfId="0" builtinId="0"/>
    <cellStyle name="Normální 3" xfId="2" xr:uid="{00000000-0005-0000-0000-000002000000}"/>
  </cellStyles>
  <dxfs count="0"/>
  <tableStyles count="0" defaultTableStyle="TableStyleMedium2" defaultPivotStyle="PivotStyleMedium9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5866667" cy="4320617"/>
    <xdr:pic>
      <xdr:nvPicPr>
        <xdr:cNvPr id="2" name="Obrázek 1">
          <a:extLst>
            <a:ext uri="{FF2B5EF4-FFF2-40B4-BE49-F238E27FC236}">
              <a16:creationId xmlns:a16="http://schemas.microsoft.com/office/drawing/2014/main" id="{4F29E551-DE32-4FEB-BEBA-53BF339E3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4150"/>
          <a:ext cx="5866667" cy="43206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81"/>
  <sheetViews>
    <sheetView tabSelected="1" zoomScale="80" zoomScaleNormal="80" workbookViewId="0">
      <selection activeCell="P37" sqref="P37"/>
    </sheetView>
  </sheetViews>
  <sheetFormatPr defaultColWidth="9.1796875" defaultRowHeight="14.5" x14ac:dyDescent="0.35"/>
  <cols>
    <col min="1" max="1" width="4.26953125" style="42" customWidth="1"/>
    <col min="2" max="2" width="7" style="43" customWidth="1"/>
    <col min="3" max="3" width="4.453125" style="21" customWidth="1"/>
    <col min="4" max="4" width="102.90625" style="21" customWidth="1"/>
    <col min="5" max="5" width="0.1796875" style="48" customWidth="1"/>
    <col min="6" max="6" width="10.54296875" style="48" hidden="1" customWidth="1"/>
    <col min="7" max="7" width="18" style="48" customWidth="1"/>
    <col min="8" max="8" width="14.1796875" style="48" customWidth="1"/>
    <col min="9" max="16384" width="9.1796875" style="21"/>
  </cols>
  <sheetData>
    <row r="2" spans="1:8" ht="16" customHeight="1" x14ac:dyDescent="0.35">
      <c r="A2" s="90" t="s">
        <v>17</v>
      </c>
      <c r="B2" s="90"/>
      <c r="C2" s="90"/>
      <c r="D2" s="90"/>
      <c r="E2" s="90"/>
      <c r="F2" s="90"/>
      <c r="G2" s="90"/>
      <c r="H2" s="90"/>
    </row>
    <row r="3" spans="1:8" s="1" customFormat="1" ht="16" customHeight="1" x14ac:dyDescent="0.35">
      <c r="A3" s="93" t="s">
        <v>103</v>
      </c>
      <c r="B3" s="94"/>
      <c r="C3" s="94"/>
      <c r="D3" s="94"/>
      <c r="E3" s="94"/>
      <c r="F3" s="94"/>
      <c r="G3" s="94"/>
      <c r="H3" s="94"/>
    </row>
    <row r="4" spans="1:8" s="1" customFormat="1" ht="16" customHeight="1" thickBot="1" x14ac:dyDescent="0.4">
      <c r="A4" s="22"/>
      <c r="B4" s="24"/>
      <c r="C4" s="23"/>
      <c r="D4" s="23"/>
      <c r="E4" s="23"/>
      <c r="F4" s="23"/>
      <c r="G4" s="23"/>
      <c r="H4" s="23"/>
    </row>
    <row r="5" spans="1:8" s="1" customFormat="1" ht="49.5" customHeight="1" thickBot="1" x14ac:dyDescent="0.4">
      <c r="A5" s="5" t="s">
        <v>15</v>
      </c>
      <c r="B5" s="9" t="s">
        <v>9</v>
      </c>
      <c r="C5" s="6" t="s">
        <v>0</v>
      </c>
      <c r="D5" s="25" t="s">
        <v>27</v>
      </c>
      <c r="E5" s="7" t="s">
        <v>12</v>
      </c>
      <c r="F5" s="7" t="s">
        <v>13</v>
      </c>
      <c r="G5" s="7" t="s">
        <v>10</v>
      </c>
      <c r="H5" s="26" t="s">
        <v>11</v>
      </c>
    </row>
    <row r="6" spans="1:8" x14ac:dyDescent="0.35">
      <c r="A6" s="56" t="s">
        <v>1</v>
      </c>
      <c r="B6" s="83">
        <v>2</v>
      </c>
      <c r="C6" s="83" t="s">
        <v>45</v>
      </c>
      <c r="D6" s="65" t="s">
        <v>56</v>
      </c>
      <c r="E6" s="19"/>
      <c r="F6" s="19"/>
      <c r="G6" s="11" t="s">
        <v>30</v>
      </c>
      <c r="H6" s="57" t="e">
        <f t="shared" ref="H6" si="0">B6*G6</f>
        <v>#VALUE!</v>
      </c>
    </row>
    <row r="7" spans="1:8" x14ac:dyDescent="0.35">
      <c r="A7" s="58" t="s">
        <v>2</v>
      </c>
      <c r="B7" s="18">
        <v>5</v>
      </c>
      <c r="C7" s="18" t="s">
        <v>45</v>
      </c>
      <c r="D7" s="66" t="s">
        <v>57</v>
      </c>
      <c r="E7" s="20"/>
      <c r="F7" s="20"/>
      <c r="G7" s="12" t="s">
        <v>30</v>
      </c>
      <c r="H7" s="59" t="e">
        <f t="shared" ref="H7:H9" si="1">B7*G7</f>
        <v>#VALUE!</v>
      </c>
    </row>
    <row r="8" spans="1:8" x14ac:dyDescent="0.35">
      <c r="A8" s="58" t="s">
        <v>3</v>
      </c>
      <c r="B8" s="18">
        <v>5</v>
      </c>
      <c r="C8" s="18" t="s">
        <v>45</v>
      </c>
      <c r="D8" s="66" t="s">
        <v>58</v>
      </c>
      <c r="E8" s="20"/>
      <c r="F8" s="20"/>
      <c r="G8" s="12" t="s">
        <v>30</v>
      </c>
      <c r="H8" s="59" t="e">
        <f t="shared" si="1"/>
        <v>#VALUE!</v>
      </c>
    </row>
    <row r="9" spans="1:8" x14ac:dyDescent="0.35">
      <c r="A9" s="58" t="s">
        <v>4</v>
      </c>
      <c r="B9" s="18">
        <v>5</v>
      </c>
      <c r="C9" s="18" t="s">
        <v>45</v>
      </c>
      <c r="D9" s="66" t="s">
        <v>59</v>
      </c>
      <c r="E9" s="20"/>
      <c r="F9" s="20"/>
      <c r="G9" s="12" t="s">
        <v>30</v>
      </c>
      <c r="H9" s="59" t="e">
        <f t="shared" si="1"/>
        <v>#VALUE!</v>
      </c>
    </row>
    <row r="10" spans="1:8" x14ac:dyDescent="0.35">
      <c r="A10" s="58" t="s">
        <v>5</v>
      </c>
      <c r="B10" s="18">
        <v>5</v>
      </c>
      <c r="C10" s="18" t="s">
        <v>45</v>
      </c>
      <c r="D10" s="66" t="s">
        <v>60</v>
      </c>
      <c r="E10" s="20"/>
      <c r="F10" s="20"/>
      <c r="G10" s="12" t="s">
        <v>30</v>
      </c>
      <c r="H10" s="59" t="e">
        <f t="shared" ref="H10:H33" si="2">B10*G10</f>
        <v>#VALUE!</v>
      </c>
    </row>
    <row r="11" spans="1:8" x14ac:dyDescent="0.35">
      <c r="A11" s="58" t="s">
        <v>6</v>
      </c>
      <c r="B11" s="18">
        <v>5</v>
      </c>
      <c r="C11" s="18" t="s">
        <v>45</v>
      </c>
      <c r="D11" s="66" t="s">
        <v>61</v>
      </c>
      <c r="E11" s="20"/>
      <c r="F11" s="20"/>
      <c r="G11" s="12" t="s">
        <v>30</v>
      </c>
      <c r="H11" s="59" t="e">
        <f t="shared" si="2"/>
        <v>#VALUE!</v>
      </c>
    </row>
    <row r="12" spans="1:8" x14ac:dyDescent="0.35">
      <c r="A12" s="58" t="s">
        <v>7</v>
      </c>
      <c r="B12" s="18">
        <v>5</v>
      </c>
      <c r="C12" s="18" t="s">
        <v>45</v>
      </c>
      <c r="D12" s="66" t="s">
        <v>62</v>
      </c>
      <c r="E12" s="20"/>
      <c r="F12" s="20"/>
      <c r="G12" s="12" t="s">
        <v>30</v>
      </c>
      <c r="H12" s="59" t="e">
        <f t="shared" si="2"/>
        <v>#VALUE!</v>
      </c>
    </row>
    <row r="13" spans="1:8" x14ac:dyDescent="0.35">
      <c r="A13" s="58" t="s">
        <v>8</v>
      </c>
      <c r="B13" s="18">
        <v>2</v>
      </c>
      <c r="C13" s="18" t="s">
        <v>45</v>
      </c>
      <c r="D13" s="66" t="s">
        <v>63</v>
      </c>
      <c r="E13" s="20"/>
      <c r="F13" s="20"/>
      <c r="G13" s="12" t="s">
        <v>30</v>
      </c>
      <c r="H13" s="59" t="e">
        <f t="shared" si="2"/>
        <v>#VALUE!</v>
      </c>
    </row>
    <row r="14" spans="1:8" x14ac:dyDescent="0.35">
      <c r="A14" s="58" t="s">
        <v>31</v>
      </c>
      <c r="B14" s="18">
        <v>4</v>
      </c>
      <c r="C14" s="18" t="s">
        <v>46</v>
      </c>
      <c r="D14" s="84" t="s">
        <v>64</v>
      </c>
      <c r="E14" s="20"/>
      <c r="F14" s="20"/>
      <c r="G14" s="12" t="s">
        <v>30</v>
      </c>
      <c r="H14" s="59" t="e">
        <f t="shared" si="2"/>
        <v>#VALUE!</v>
      </c>
    </row>
    <row r="15" spans="1:8" x14ac:dyDescent="0.35">
      <c r="A15" s="58" t="s">
        <v>32</v>
      </c>
      <c r="B15" s="18">
        <v>1</v>
      </c>
      <c r="C15" s="18" t="s">
        <v>45</v>
      </c>
      <c r="D15" s="66" t="s">
        <v>65</v>
      </c>
      <c r="E15" s="20"/>
      <c r="F15" s="20"/>
      <c r="G15" s="12" t="s">
        <v>30</v>
      </c>
      <c r="H15" s="59" t="e">
        <f t="shared" si="2"/>
        <v>#VALUE!</v>
      </c>
    </row>
    <row r="16" spans="1:8" x14ac:dyDescent="0.35">
      <c r="A16" s="58" t="s">
        <v>33</v>
      </c>
      <c r="B16" s="18">
        <v>6</v>
      </c>
      <c r="C16" s="18" t="s">
        <v>46</v>
      </c>
      <c r="D16" s="66" t="s">
        <v>66</v>
      </c>
      <c r="E16" s="20"/>
      <c r="F16" s="20"/>
      <c r="G16" s="12" t="s">
        <v>30</v>
      </c>
      <c r="H16" s="59" t="e">
        <f t="shared" si="2"/>
        <v>#VALUE!</v>
      </c>
    </row>
    <row r="17" spans="1:8" x14ac:dyDescent="0.35">
      <c r="A17" s="58" t="s">
        <v>34</v>
      </c>
      <c r="B17" s="18">
        <v>6</v>
      </c>
      <c r="C17" s="18" t="s">
        <v>46</v>
      </c>
      <c r="D17" s="66" t="s">
        <v>67</v>
      </c>
      <c r="E17" s="20"/>
      <c r="F17" s="20"/>
      <c r="G17" s="12" t="s">
        <v>30</v>
      </c>
      <c r="H17" s="59" t="e">
        <f t="shared" si="2"/>
        <v>#VALUE!</v>
      </c>
    </row>
    <row r="18" spans="1:8" x14ac:dyDescent="0.35">
      <c r="A18" s="58" t="s">
        <v>35</v>
      </c>
      <c r="B18" s="18">
        <v>2</v>
      </c>
      <c r="C18" s="18" t="s">
        <v>46</v>
      </c>
      <c r="D18" s="66" t="s">
        <v>68</v>
      </c>
      <c r="E18" s="20"/>
      <c r="F18" s="20"/>
      <c r="G18" s="12" t="s">
        <v>30</v>
      </c>
      <c r="H18" s="59" t="e">
        <f t="shared" si="2"/>
        <v>#VALUE!</v>
      </c>
    </row>
    <row r="19" spans="1:8" x14ac:dyDescent="0.35">
      <c r="A19" s="58" t="s">
        <v>36</v>
      </c>
      <c r="B19" s="18">
        <v>100</v>
      </c>
      <c r="C19" s="18" t="s">
        <v>46</v>
      </c>
      <c r="D19" s="66" t="s">
        <v>69</v>
      </c>
      <c r="E19" s="20"/>
      <c r="F19" s="20"/>
      <c r="G19" s="12" t="s">
        <v>30</v>
      </c>
      <c r="H19" s="59" t="e">
        <f t="shared" si="2"/>
        <v>#VALUE!</v>
      </c>
    </row>
    <row r="20" spans="1:8" x14ac:dyDescent="0.35">
      <c r="A20" s="58" t="s">
        <v>37</v>
      </c>
      <c r="B20" s="18">
        <v>2</v>
      </c>
      <c r="C20" s="18" t="s">
        <v>46</v>
      </c>
      <c r="D20" s="66" t="s">
        <v>70</v>
      </c>
      <c r="E20" s="20"/>
      <c r="F20" s="20"/>
      <c r="G20" s="12" t="s">
        <v>30</v>
      </c>
      <c r="H20" s="59" t="e">
        <f t="shared" si="2"/>
        <v>#VALUE!</v>
      </c>
    </row>
    <row r="21" spans="1:8" x14ac:dyDescent="0.35">
      <c r="A21" s="58" t="s">
        <v>38</v>
      </c>
      <c r="B21" s="18">
        <v>1</v>
      </c>
      <c r="C21" s="18" t="s">
        <v>46</v>
      </c>
      <c r="D21" s="66" t="s">
        <v>71</v>
      </c>
      <c r="E21" s="20"/>
      <c r="F21" s="20"/>
      <c r="G21" s="12" t="s">
        <v>30</v>
      </c>
      <c r="H21" s="59" t="e">
        <f t="shared" si="2"/>
        <v>#VALUE!</v>
      </c>
    </row>
    <row r="22" spans="1:8" x14ac:dyDescent="0.35">
      <c r="A22" s="58" t="s">
        <v>39</v>
      </c>
      <c r="B22" s="67">
        <v>200</v>
      </c>
      <c r="C22" s="18" t="s">
        <v>46</v>
      </c>
      <c r="D22" s="60" t="s">
        <v>72</v>
      </c>
      <c r="E22" s="20"/>
      <c r="F22" s="20"/>
      <c r="G22" s="12" t="s">
        <v>30</v>
      </c>
      <c r="H22" s="59" t="e">
        <f t="shared" si="2"/>
        <v>#VALUE!</v>
      </c>
    </row>
    <row r="23" spans="1:8" x14ac:dyDescent="0.35">
      <c r="A23" s="58" t="s">
        <v>40</v>
      </c>
      <c r="B23" s="18">
        <v>1</v>
      </c>
      <c r="C23" s="18" t="s">
        <v>45</v>
      </c>
      <c r="D23" s="66" t="s">
        <v>73</v>
      </c>
      <c r="E23" s="20"/>
      <c r="F23" s="20"/>
      <c r="G23" s="12" t="s">
        <v>30</v>
      </c>
      <c r="H23" s="59" t="e">
        <f t="shared" si="2"/>
        <v>#VALUE!</v>
      </c>
    </row>
    <row r="24" spans="1:8" x14ac:dyDescent="0.35">
      <c r="A24" s="58" t="s">
        <v>41</v>
      </c>
      <c r="B24" s="67">
        <v>1</v>
      </c>
      <c r="C24" s="18" t="s">
        <v>45</v>
      </c>
      <c r="D24" s="60" t="s">
        <v>47</v>
      </c>
      <c r="E24" s="20"/>
      <c r="F24" s="20"/>
      <c r="G24" s="12" t="s">
        <v>30</v>
      </c>
      <c r="H24" s="59" t="e">
        <f t="shared" si="2"/>
        <v>#VALUE!</v>
      </c>
    </row>
    <row r="25" spans="1:8" x14ac:dyDescent="0.35">
      <c r="A25" s="58" t="s">
        <v>42</v>
      </c>
      <c r="B25" s="67">
        <v>2</v>
      </c>
      <c r="C25" s="18" t="s">
        <v>46</v>
      </c>
      <c r="D25" s="68" t="s">
        <v>74</v>
      </c>
      <c r="E25" s="20"/>
      <c r="F25" s="20"/>
      <c r="G25" s="12" t="s">
        <v>30</v>
      </c>
      <c r="H25" s="59" t="e">
        <f t="shared" si="2"/>
        <v>#VALUE!</v>
      </c>
    </row>
    <row r="26" spans="1:8" x14ac:dyDescent="0.35">
      <c r="A26" s="58" t="s">
        <v>43</v>
      </c>
      <c r="B26" s="18">
        <v>1</v>
      </c>
      <c r="C26" s="18" t="s">
        <v>46</v>
      </c>
      <c r="D26" s="69" t="s">
        <v>75</v>
      </c>
      <c r="E26" s="20"/>
      <c r="F26" s="20"/>
      <c r="G26" s="12" t="s">
        <v>30</v>
      </c>
      <c r="H26" s="59" t="e">
        <f t="shared" si="2"/>
        <v>#VALUE!</v>
      </c>
    </row>
    <row r="27" spans="1:8" x14ac:dyDescent="0.35">
      <c r="A27" s="58" t="s">
        <v>44</v>
      </c>
      <c r="B27" s="18">
        <v>1</v>
      </c>
      <c r="C27" s="18" t="s">
        <v>46</v>
      </c>
      <c r="D27" s="66" t="s">
        <v>76</v>
      </c>
      <c r="E27" s="20"/>
      <c r="F27" s="20"/>
      <c r="G27" s="12" t="s">
        <v>30</v>
      </c>
      <c r="H27" s="59" t="e">
        <f t="shared" si="2"/>
        <v>#VALUE!</v>
      </c>
    </row>
    <row r="28" spans="1:8" x14ac:dyDescent="0.35">
      <c r="A28" s="58" t="s">
        <v>48</v>
      </c>
      <c r="B28" s="18">
        <v>1</v>
      </c>
      <c r="C28" s="18" t="s">
        <v>46</v>
      </c>
      <c r="D28" s="66" t="s">
        <v>77</v>
      </c>
      <c r="E28" s="20"/>
      <c r="F28" s="20"/>
      <c r="G28" s="12" t="s">
        <v>30</v>
      </c>
      <c r="H28" s="59" t="e">
        <f t="shared" si="2"/>
        <v>#VALUE!</v>
      </c>
    </row>
    <row r="29" spans="1:8" x14ac:dyDescent="0.35">
      <c r="A29" s="58" t="s">
        <v>49</v>
      </c>
      <c r="B29" s="18">
        <v>1</v>
      </c>
      <c r="C29" s="18" t="s">
        <v>46</v>
      </c>
      <c r="D29" s="66" t="s">
        <v>78</v>
      </c>
      <c r="E29" s="20"/>
      <c r="F29" s="20"/>
      <c r="G29" s="12" t="s">
        <v>30</v>
      </c>
      <c r="H29" s="59" t="e">
        <f t="shared" si="2"/>
        <v>#VALUE!</v>
      </c>
    </row>
    <row r="30" spans="1:8" x14ac:dyDescent="0.35">
      <c r="A30" s="58" t="s">
        <v>50</v>
      </c>
      <c r="B30" s="18">
        <v>1</v>
      </c>
      <c r="C30" s="18" t="s">
        <v>46</v>
      </c>
      <c r="D30" s="84" t="s">
        <v>79</v>
      </c>
      <c r="E30" s="20"/>
      <c r="F30" s="20"/>
      <c r="G30" s="12" t="s">
        <v>30</v>
      </c>
      <c r="H30" s="59" t="e">
        <f t="shared" si="2"/>
        <v>#VALUE!</v>
      </c>
    </row>
    <row r="31" spans="1:8" x14ac:dyDescent="0.35">
      <c r="A31" s="58" t="s">
        <v>51</v>
      </c>
      <c r="B31" s="18">
        <v>2</v>
      </c>
      <c r="C31" s="18" t="s">
        <v>46</v>
      </c>
      <c r="D31" s="66" t="s">
        <v>80</v>
      </c>
      <c r="E31" s="20"/>
      <c r="F31" s="20"/>
      <c r="G31" s="12" t="s">
        <v>30</v>
      </c>
      <c r="H31" s="59" t="e">
        <f t="shared" si="2"/>
        <v>#VALUE!</v>
      </c>
    </row>
    <row r="32" spans="1:8" x14ac:dyDescent="0.35">
      <c r="A32" s="58" t="s">
        <v>52</v>
      </c>
      <c r="B32" s="18">
        <v>1</v>
      </c>
      <c r="C32" s="18" t="s">
        <v>46</v>
      </c>
      <c r="D32" s="66" t="s">
        <v>81</v>
      </c>
      <c r="E32" s="20"/>
      <c r="F32" s="20"/>
      <c r="G32" s="12" t="s">
        <v>30</v>
      </c>
      <c r="H32" s="59" t="e">
        <f t="shared" si="2"/>
        <v>#VALUE!</v>
      </c>
    </row>
    <row r="33" spans="1:9" ht="15" thickBot="1" x14ac:dyDescent="0.4">
      <c r="A33" s="85" t="s">
        <v>53</v>
      </c>
      <c r="B33" s="86">
        <v>5</v>
      </c>
      <c r="C33" s="86" t="s">
        <v>46</v>
      </c>
      <c r="D33" s="87" t="s">
        <v>82</v>
      </c>
      <c r="E33" s="62"/>
      <c r="F33" s="62"/>
      <c r="G33" s="63" t="s">
        <v>30</v>
      </c>
      <c r="H33" s="88" t="e">
        <f t="shared" si="2"/>
        <v>#VALUE!</v>
      </c>
    </row>
    <row r="34" spans="1:9" s="1" customFormat="1" ht="15" customHeight="1" thickBot="1" x14ac:dyDescent="0.4">
      <c r="A34" s="80"/>
      <c r="B34" s="81"/>
      <c r="C34" s="82"/>
      <c r="D34" s="8" t="s">
        <v>29</v>
      </c>
      <c r="E34" s="99"/>
      <c r="F34" s="99"/>
      <c r="G34" s="97" t="e">
        <f>SUM(H6:H33)</f>
        <v>#VALUE!</v>
      </c>
      <c r="H34" s="98" t="e">
        <f>SUM(H5:H33)</f>
        <v>#VALUE!</v>
      </c>
    </row>
    <row r="35" spans="1:9" s="1" customFormat="1" ht="15" customHeight="1" x14ac:dyDescent="0.35">
      <c r="A35" s="13"/>
      <c r="B35" s="14"/>
      <c r="C35" s="15"/>
      <c r="D35" s="61"/>
      <c r="E35" s="16"/>
      <c r="F35" s="17"/>
      <c r="G35" s="30"/>
      <c r="H35" s="31"/>
    </row>
    <row r="36" spans="1:9" s="1" customFormat="1" ht="15" customHeight="1" thickBot="1" x14ac:dyDescent="0.4">
      <c r="A36" s="13"/>
      <c r="B36" s="14"/>
      <c r="C36" s="15"/>
      <c r="D36" s="29"/>
      <c r="E36" s="16"/>
      <c r="F36" s="17"/>
      <c r="G36" s="30"/>
      <c r="H36" s="31"/>
    </row>
    <row r="37" spans="1:9" s="1" customFormat="1" ht="60" customHeight="1" thickBot="1" x14ac:dyDescent="0.4">
      <c r="A37" s="5" t="s">
        <v>15</v>
      </c>
      <c r="B37" s="9" t="s">
        <v>9</v>
      </c>
      <c r="C37" s="6" t="s">
        <v>0</v>
      </c>
      <c r="D37" s="25" t="s">
        <v>25</v>
      </c>
      <c r="E37" s="7" t="s">
        <v>12</v>
      </c>
      <c r="F37" s="7" t="s">
        <v>13</v>
      </c>
      <c r="G37" s="7" t="s">
        <v>10</v>
      </c>
      <c r="H37" s="26" t="s">
        <v>11</v>
      </c>
      <c r="I37" s="32"/>
    </row>
    <row r="38" spans="1:9" x14ac:dyDescent="0.35">
      <c r="A38" s="54" t="s">
        <v>1</v>
      </c>
      <c r="B38" s="102">
        <v>5</v>
      </c>
      <c r="C38" s="83" t="s">
        <v>46</v>
      </c>
      <c r="D38" s="77" t="s">
        <v>83</v>
      </c>
      <c r="E38" s="19">
        <v>30</v>
      </c>
      <c r="F38" s="19">
        <f>B38*E38</f>
        <v>150</v>
      </c>
      <c r="G38" s="11" t="s">
        <v>30</v>
      </c>
      <c r="H38" s="27" t="e">
        <f t="shared" ref="H38:H54" si="3">B38*G38</f>
        <v>#VALUE!</v>
      </c>
    </row>
    <row r="39" spans="1:9" x14ac:dyDescent="0.35">
      <c r="A39" s="55" t="s">
        <v>2</v>
      </c>
      <c r="B39" s="103">
        <v>4</v>
      </c>
      <c r="C39" s="18" t="s">
        <v>46</v>
      </c>
      <c r="D39" s="72" t="s">
        <v>84</v>
      </c>
      <c r="E39" s="20">
        <v>400</v>
      </c>
      <c r="F39" s="20">
        <f t="shared" ref="F39:F54" si="4">B39*E39</f>
        <v>1600</v>
      </c>
      <c r="G39" s="12" t="s">
        <v>30</v>
      </c>
      <c r="H39" s="28" t="e">
        <f t="shared" si="3"/>
        <v>#VALUE!</v>
      </c>
    </row>
    <row r="40" spans="1:9" x14ac:dyDescent="0.35">
      <c r="A40" s="55" t="s">
        <v>3</v>
      </c>
      <c r="B40" s="103">
        <v>1</v>
      </c>
      <c r="C40" s="18" t="s">
        <v>46</v>
      </c>
      <c r="D40" s="70" t="s">
        <v>85</v>
      </c>
      <c r="E40" s="20">
        <v>400</v>
      </c>
      <c r="F40" s="20">
        <f t="shared" ref="F40:F49" si="5">B40*E40</f>
        <v>400</v>
      </c>
      <c r="G40" s="12" t="s">
        <v>30</v>
      </c>
      <c r="H40" s="28" t="e">
        <f t="shared" ref="H40:H49" si="6">B40*G40</f>
        <v>#VALUE!</v>
      </c>
    </row>
    <row r="41" spans="1:9" x14ac:dyDescent="0.35">
      <c r="A41" s="55" t="s">
        <v>4</v>
      </c>
      <c r="B41" s="103">
        <v>10</v>
      </c>
      <c r="C41" s="18" t="s">
        <v>46</v>
      </c>
      <c r="D41" s="71" t="s">
        <v>86</v>
      </c>
      <c r="E41" s="20">
        <v>10</v>
      </c>
      <c r="F41" s="20">
        <f t="shared" si="5"/>
        <v>100</v>
      </c>
      <c r="G41" s="12" t="s">
        <v>30</v>
      </c>
      <c r="H41" s="28" t="e">
        <f t="shared" si="6"/>
        <v>#VALUE!</v>
      </c>
    </row>
    <row r="42" spans="1:9" x14ac:dyDescent="0.35">
      <c r="A42" s="55" t="s">
        <v>5</v>
      </c>
      <c r="B42" s="103">
        <v>10</v>
      </c>
      <c r="C42" s="18" t="s">
        <v>46</v>
      </c>
      <c r="D42" s="71" t="s">
        <v>87</v>
      </c>
      <c r="E42" s="20">
        <v>11</v>
      </c>
      <c r="F42" s="20">
        <f t="shared" si="5"/>
        <v>110</v>
      </c>
      <c r="G42" s="12" t="s">
        <v>30</v>
      </c>
      <c r="H42" s="28" t="e">
        <f t="shared" si="6"/>
        <v>#VALUE!</v>
      </c>
    </row>
    <row r="43" spans="1:9" x14ac:dyDescent="0.35">
      <c r="A43" s="55" t="s">
        <v>6</v>
      </c>
      <c r="B43" s="103">
        <v>5</v>
      </c>
      <c r="C43" s="18" t="s">
        <v>46</v>
      </c>
      <c r="D43" s="71" t="s">
        <v>88</v>
      </c>
      <c r="E43" s="20">
        <v>200</v>
      </c>
      <c r="F43" s="20">
        <f t="shared" si="5"/>
        <v>1000</v>
      </c>
      <c r="G43" s="12" t="s">
        <v>30</v>
      </c>
      <c r="H43" s="28" t="e">
        <f t="shared" si="6"/>
        <v>#VALUE!</v>
      </c>
    </row>
    <row r="44" spans="1:9" ht="15" customHeight="1" x14ac:dyDescent="0.35">
      <c r="A44" s="55" t="s">
        <v>7</v>
      </c>
      <c r="B44" s="103">
        <v>1000</v>
      </c>
      <c r="C44" s="18" t="s">
        <v>46</v>
      </c>
      <c r="D44" s="72" t="s">
        <v>89</v>
      </c>
      <c r="E44" s="20">
        <v>0.9</v>
      </c>
      <c r="F44" s="20">
        <f t="shared" si="5"/>
        <v>900</v>
      </c>
      <c r="G44" s="12" t="s">
        <v>30</v>
      </c>
      <c r="H44" s="28" t="e">
        <f t="shared" si="6"/>
        <v>#VALUE!</v>
      </c>
    </row>
    <row r="45" spans="1:9" x14ac:dyDescent="0.35">
      <c r="A45" s="55" t="s">
        <v>8</v>
      </c>
      <c r="B45" s="103">
        <v>1</v>
      </c>
      <c r="C45" s="18" t="s">
        <v>54</v>
      </c>
      <c r="D45" s="70" t="s">
        <v>90</v>
      </c>
      <c r="E45" s="20">
        <v>2411</v>
      </c>
      <c r="F45" s="20">
        <f t="shared" si="5"/>
        <v>2411</v>
      </c>
      <c r="G45" s="12" t="s">
        <v>30</v>
      </c>
      <c r="H45" s="28" t="e">
        <f t="shared" si="6"/>
        <v>#VALUE!</v>
      </c>
    </row>
    <row r="46" spans="1:9" ht="29" x14ac:dyDescent="0.35">
      <c r="A46" s="55" t="s">
        <v>31</v>
      </c>
      <c r="B46" s="103">
        <v>1</v>
      </c>
      <c r="C46" s="18" t="s">
        <v>46</v>
      </c>
      <c r="D46" s="70" t="s">
        <v>91</v>
      </c>
      <c r="E46" s="20">
        <v>850</v>
      </c>
      <c r="F46" s="20">
        <f t="shared" si="5"/>
        <v>850</v>
      </c>
      <c r="G46" s="12" t="s">
        <v>30</v>
      </c>
      <c r="H46" s="28" t="e">
        <f t="shared" si="6"/>
        <v>#VALUE!</v>
      </c>
    </row>
    <row r="47" spans="1:9" x14ac:dyDescent="0.35">
      <c r="A47" s="55" t="s">
        <v>32</v>
      </c>
      <c r="B47" s="103">
        <v>5</v>
      </c>
      <c r="C47" s="18" t="s">
        <v>46</v>
      </c>
      <c r="D47" s="70" t="s">
        <v>92</v>
      </c>
      <c r="E47" s="20">
        <v>65</v>
      </c>
      <c r="F47" s="20">
        <f t="shared" si="5"/>
        <v>325</v>
      </c>
      <c r="G47" s="12" t="s">
        <v>30</v>
      </c>
      <c r="H47" s="28" t="e">
        <f t="shared" si="6"/>
        <v>#VALUE!</v>
      </c>
    </row>
    <row r="48" spans="1:9" x14ac:dyDescent="0.35">
      <c r="A48" s="55" t="s">
        <v>33</v>
      </c>
      <c r="B48" s="103">
        <v>2</v>
      </c>
      <c r="C48" s="18" t="s">
        <v>46</v>
      </c>
      <c r="D48" s="71" t="s">
        <v>93</v>
      </c>
      <c r="E48" s="20">
        <v>60</v>
      </c>
      <c r="F48" s="20">
        <f t="shared" si="5"/>
        <v>120</v>
      </c>
      <c r="G48" s="12" t="s">
        <v>30</v>
      </c>
      <c r="H48" s="28" t="e">
        <f t="shared" si="6"/>
        <v>#VALUE!</v>
      </c>
    </row>
    <row r="49" spans="1:8" x14ac:dyDescent="0.35">
      <c r="A49" s="55" t="s">
        <v>34</v>
      </c>
      <c r="B49" s="103">
        <v>10</v>
      </c>
      <c r="C49" s="18" t="s">
        <v>46</v>
      </c>
      <c r="D49" s="70" t="s">
        <v>94</v>
      </c>
      <c r="E49" s="20">
        <v>82</v>
      </c>
      <c r="F49" s="20">
        <f t="shared" si="5"/>
        <v>820</v>
      </c>
      <c r="G49" s="12" t="s">
        <v>30</v>
      </c>
      <c r="H49" s="28" t="e">
        <f t="shared" si="6"/>
        <v>#VALUE!</v>
      </c>
    </row>
    <row r="50" spans="1:8" x14ac:dyDescent="0.35">
      <c r="A50" s="55" t="s">
        <v>35</v>
      </c>
      <c r="B50" s="103">
        <v>10</v>
      </c>
      <c r="C50" s="18" t="s">
        <v>46</v>
      </c>
      <c r="D50" s="73" t="s">
        <v>95</v>
      </c>
      <c r="E50" s="20">
        <v>45</v>
      </c>
      <c r="F50" s="20">
        <f t="shared" si="4"/>
        <v>450</v>
      </c>
      <c r="G50" s="12" t="s">
        <v>30</v>
      </c>
      <c r="H50" s="28" t="e">
        <f t="shared" si="3"/>
        <v>#VALUE!</v>
      </c>
    </row>
    <row r="51" spans="1:8" x14ac:dyDescent="0.3">
      <c r="A51" s="55" t="s">
        <v>36</v>
      </c>
      <c r="B51" s="103">
        <v>5</v>
      </c>
      <c r="C51" s="18" t="s">
        <v>46</v>
      </c>
      <c r="D51" s="74" t="s">
        <v>96</v>
      </c>
      <c r="E51" s="20">
        <v>65</v>
      </c>
      <c r="F51" s="20">
        <f t="shared" si="4"/>
        <v>325</v>
      </c>
      <c r="G51" s="12" t="s">
        <v>30</v>
      </c>
      <c r="H51" s="28" t="e">
        <f t="shared" si="3"/>
        <v>#VALUE!</v>
      </c>
    </row>
    <row r="52" spans="1:8" x14ac:dyDescent="0.3">
      <c r="A52" s="55" t="s">
        <v>37</v>
      </c>
      <c r="B52" s="103">
        <v>3</v>
      </c>
      <c r="C52" s="18" t="s">
        <v>46</v>
      </c>
      <c r="D52" s="75" t="s">
        <v>97</v>
      </c>
      <c r="E52" s="20">
        <v>85</v>
      </c>
      <c r="F52" s="20">
        <f t="shared" si="4"/>
        <v>255</v>
      </c>
      <c r="G52" s="12" t="s">
        <v>30</v>
      </c>
      <c r="H52" s="28" t="e">
        <f t="shared" si="3"/>
        <v>#VALUE!</v>
      </c>
    </row>
    <row r="53" spans="1:8" x14ac:dyDescent="0.3">
      <c r="A53" s="55" t="s">
        <v>38</v>
      </c>
      <c r="B53" s="103">
        <v>3</v>
      </c>
      <c r="C53" s="18" t="s">
        <v>46</v>
      </c>
      <c r="D53" s="75" t="s">
        <v>98</v>
      </c>
      <c r="E53" s="20">
        <v>110</v>
      </c>
      <c r="F53" s="20">
        <f t="shared" si="4"/>
        <v>330</v>
      </c>
      <c r="G53" s="12" t="s">
        <v>30</v>
      </c>
      <c r="H53" s="28" t="e">
        <f t="shared" si="3"/>
        <v>#VALUE!</v>
      </c>
    </row>
    <row r="54" spans="1:8" ht="15" customHeight="1" x14ac:dyDescent="0.3">
      <c r="A54" s="55" t="s">
        <v>39</v>
      </c>
      <c r="B54" s="103">
        <v>3</v>
      </c>
      <c r="C54" s="18" t="s">
        <v>54</v>
      </c>
      <c r="D54" s="75" t="s">
        <v>99</v>
      </c>
      <c r="E54" s="20">
        <v>130</v>
      </c>
      <c r="F54" s="20">
        <f t="shared" si="4"/>
        <v>390</v>
      </c>
      <c r="G54" s="12" t="s">
        <v>30</v>
      </c>
      <c r="H54" s="28" t="e">
        <f t="shared" si="3"/>
        <v>#VALUE!</v>
      </c>
    </row>
    <row r="55" spans="1:8" x14ac:dyDescent="0.35">
      <c r="A55" s="55" t="s">
        <v>40</v>
      </c>
      <c r="B55" s="103">
        <v>100</v>
      </c>
      <c r="C55" s="18" t="s">
        <v>46</v>
      </c>
      <c r="D55" s="76" t="s">
        <v>55</v>
      </c>
      <c r="E55" s="20">
        <v>2</v>
      </c>
      <c r="F55" s="20">
        <f t="shared" ref="F55:F58" si="7">B55*E55</f>
        <v>200</v>
      </c>
      <c r="G55" s="12" t="s">
        <v>30</v>
      </c>
      <c r="H55" s="28" t="e">
        <f t="shared" ref="H55:H58" si="8">B55*G55</f>
        <v>#VALUE!</v>
      </c>
    </row>
    <row r="56" spans="1:8" x14ac:dyDescent="0.35">
      <c r="A56" s="55" t="s">
        <v>41</v>
      </c>
      <c r="B56" s="103">
        <v>2</v>
      </c>
      <c r="C56" s="18" t="s">
        <v>46</v>
      </c>
      <c r="D56" s="70" t="s">
        <v>100</v>
      </c>
      <c r="E56" s="20">
        <v>180</v>
      </c>
      <c r="F56" s="20">
        <f t="shared" si="7"/>
        <v>360</v>
      </c>
      <c r="G56" s="12" t="s">
        <v>30</v>
      </c>
      <c r="H56" s="28" t="e">
        <f t="shared" si="8"/>
        <v>#VALUE!</v>
      </c>
    </row>
    <row r="57" spans="1:8" x14ac:dyDescent="0.35">
      <c r="A57" s="55" t="s">
        <v>42</v>
      </c>
      <c r="B57" s="103">
        <v>1</v>
      </c>
      <c r="C57" s="18" t="s">
        <v>46</v>
      </c>
      <c r="D57" s="76" t="s">
        <v>101</v>
      </c>
      <c r="E57" s="20">
        <v>290</v>
      </c>
      <c r="F57" s="20">
        <f t="shared" si="7"/>
        <v>290</v>
      </c>
      <c r="G57" s="12" t="s">
        <v>30</v>
      </c>
      <c r="H57" s="28" t="e">
        <f t="shared" si="8"/>
        <v>#VALUE!</v>
      </c>
    </row>
    <row r="58" spans="1:8" ht="15" thickBot="1" x14ac:dyDescent="0.4">
      <c r="A58" s="78" t="s">
        <v>43</v>
      </c>
      <c r="B58" s="104">
        <v>3</v>
      </c>
      <c r="C58" s="86" t="s">
        <v>46</v>
      </c>
      <c r="D58" s="79" t="s">
        <v>102</v>
      </c>
      <c r="E58" s="62">
        <v>2500</v>
      </c>
      <c r="F58" s="62">
        <f t="shared" si="7"/>
        <v>7500</v>
      </c>
      <c r="G58" s="63" t="s">
        <v>30</v>
      </c>
      <c r="H58" s="64" t="e">
        <f t="shared" si="8"/>
        <v>#VALUE!</v>
      </c>
    </row>
    <row r="59" spans="1:8" s="1" customFormat="1" ht="15" customHeight="1" thickBot="1" x14ac:dyDescent="0.4">
      <c r="A59" s="33"/>
      <c r="B59" s="34"/>
      <c r="C59" s="35"/>
      <c r="D59" s="8" t="s">
        <v>26</v>
      </c>
      <c r="E59" s="100">
        <f>SUM(F38:F58)</f>
        <v>18886</v>
      </c>
      <c r="F59" s="101"/>
      <c r="G59" s="97" t="e">
        <f>SUM(H38:H58)</f>
        <v>#VALUE!</v>
      </c>
      <c r="H59" s="98" t="e">
        <f>SUM(#REF!)</f>
        <v>#REF!</v>
      </c>
    </row>
    <row r="60" spans="1:8" s="1" customFormat="1" ht="15" customHeight="1" thickBot="1" x14ac:dyDescent="0.4">
      <c r="A60" s="3"/>
      <c r="B60" s="10"/>
      <c r="C60" s="3"/>
      <c r="D60" s="36" t="s">
        <v>28</v>
      </c>
      <c r="E60" s="4"/>
      <c r="F60" s="4" t="e">
        <f>E34+#REF!+E59</f>
        <v>#REF!</v>
      </c>
      <c r="G60" s="37"/>
      <c r="H60" s="37"/>
    </row>
    <row r="61" spans="1:8" ht="15" customHeight="1" thickBot="1" x14ac:dyDescent="0.4">
      <c r="A61" s="38"/>
      <c r="B61" s="39"/>
      <c r="C61" s="40"/>
      <c r="D61" s="41" t="s">
        <v>14</v>
      </c>
      <c r="E61" s="91"/>
      <c r="F61" s="92"/>
      <c r="G61" s="91" t="e">
        <f>SUM(G34+G59)</f>
        <v>#VALUE!</v>
      </c>
      <c r="H61" s="92"/>
    </row>
    <row r="62" spans="1:8" ht="15" customHeight="1" x14ac:dyDescent="0.35">
      <c r="C62" s="42"/>
      <c r="D62" s="44"/>
      <c r="E62" s="45"/>
      <c r="F62" s="45"/>
      <c r="G62" s="45"/>
      <c r="H62" s="45"/>
    </row>
    <row r="63" spans="1:8" ht="15" customHeight="1" x14ac:dyDescent="0.35">
      <c r="A63" s="46" t="s">
        <v>22</v>
      </c>
      <c r="B63" s="47"/>
      <c r="C63" s="46"/>
      <c r="E63" s="21"/>
    </row>
    <row r="64" spans="1:8" ht="15" customHeight="1" x14ac:dyDescent="0.35">
      <c r="A64" s="46" t="s">
        <v>23</v>
      </c>
      <c r="B64" s="47"/>
      <c r="C64" s="46"/>
      <c r="E64" s="21"/>
    </row>
    <row r="65" spans="1:8" ht="15" customHeight="1" x14ac:dyDescent="0.35">
      <c r="A65" s="49" t="s">
        <v>16</v>
      </c>
      <c r="B65" s="95" t="s">
        <v>21</v>
      </c>
      <c r="C65" s="95"/>
      <c r="D65" s="95"/>
      <c r="G65" s="50" t="s">
        <v>18</v>
      </c>
      <c r="H65" s="46"/>
    </row>
    <row r="66" spans="1:8" ht="15" customHeight="1" x14ac:dyDescent="0.35">
      <c r="A66" s="49"/>
      <c r="B66" s="47"/>
      <c r="C66" s="46"/>
      <c r="D66" s="42"/>
      <c r="E66" s="46"/>
    </row>
    <row r="67" spans="1:8" ht="15" customHeight="1" x14ac:dyDescent="0.35">
      <c r="A67" s="49"/>
      <c r="B67" s="47"/>
      <c r="C67" s="46"/>
      <c r="D67" s="42"/>
      <c r="E67" s="46"/>
    </row>
    <row r="68" spans="1:8" x14ac:dyDescent="0.35">
      <c r="A68" s="49"/>
      <c r="B68" s="47"/>
      <c r="C68" s="46"/>
      <c r="D68" s="42"/>
      <c r="E68" s="46"/>
    </row>
    <row r="69" spans="1:8" x14ac:dyDescent="0.35">
      <c r="A69" s="47"/>
      <c r="B69" s="47"/>
      <c r="C69" s="51"/>
      <c r="D69" s="52"/>
      <c r="E69" s="52"/>
    </row>
    <row r="70" spans="1:8" x14ac:dyDescent="0.35">
      <c r="A70" s="21"/>
      <c r="D70" s="96" t="s">
        <v>24</v>
      </c>
      <c r="E70" s="96"/>
      <c r="F70" s="96"/>
      <c r="G70" s="96"/>
    </row>
    <row r="71" spans="1:8" x14ac:dyDescent="0.35">
      <c r="A71" s="21"/>
      <c r="B71" s="47"/>
      <c r="C71" s="51"/>
      <c r="D71" s="89" t="s">
        <v>20</v>
      </c>
      <c r="E71" s="89"/>
      <c r="F71" s="89"/>
      <c r="G71" s="89"/>
      <c r="H71" s="51"/>
    </row>
    <row r="72" spans="1:8" x14ac:dyDescent="0.35">
      <c r="C72" s="42"/>
      <c r="D72" s="89" t="s">
        <v>19</v>
      </c>
      <c r="E72" s="89"/>
      <c r="F72" s="89"/>
      <c r="G72" s="89"/>
      <c r="H72" s="51"/>
    </row>
    <row r="73" spans="1:8" x14ac:dyDescent="0.35">
      <c r="C73" s="42"/>
      <c r="D73" s="53"/>
    </row>
    <row r="74" spans="1:8" x14ac:dyDescent="0.35">
      <c r="C74" s="42"/>
      <c r="D74" s="53"/>
    </row>
    <row r="75" spans="1:8" x14ac:dyDescent="0.35">
      <c r="C75" s="42"/>
      <c r="D75" s="53"/>
    </row>
    <row r="76" spans="1:8" x14ac:dyDescent="0.35">
      <c r="C76" s="42"/>
      <c r="D76" s="53"/>
    </row>
    <row r="77" spans="1:8" x14ac:dyDescent="0.35">
      <c r="C77" s="42"/>
      <c r="D77" s="53"/>
    </row>
    <row r="78" spans="1:8" x14ac:dyDescent="0.35">
      <c r="C78" s="42"/>
      <c r="D78" s="53"/>
    </row>
    <row r="79" spans="1:8" x14ac:dyDescent="0.35">
      <c r="C79" s="42"/>
      <c r="D79" s="53"/>
    </row>
    <row r="80" spans="1:8" x14ac:dyDescent="0.35">
      <c r="C80" s="42"/>
      <c r="D80" s="53"/>
    </row>
    <row r="81" spans="4:6" x14ac:dyDescent="0.35">
      <c r="D81" s="53"/>
      <c r="F81" s="2"/>
    </row>
  </sheetData>
  <mergeCells count="12">
    <mergeCell ref="D72:G72"/>
    <mergeCell ref="A2:H2"/>
    <mergeCell ref="D71:G71"/>
    <mergeCell ref="E61:F61"/>
    <mergeCell ref="G61:H61"/>
    <mergeCell ref="A3:H3"/>
    <mergeCell ref="B65:D65"/>
    <mergeCell ref="D70:G70"/>
    <mergeCell ref="G34:H34"/>
    <mergeCell ref="E34:F34"/>
    <mergeCell ref="E59:F59"/>
    <mergeCell ref="G59:H59"/>
  </mergeCells>
  <phoneticPr fontId="12" type="noConversion"/>
  <printOptions horizontalCentered="1"/>
  <pageMargins left="0.31496062992125984" right="0.31496062992125984" top="0.35433070866141736" bottom="0.35433070866141736" header="0" footer="0.15748031496062992"/>
  <pageSetup paperSize="9" scale="77" orientation="portrait" r:id="rId1"/>
  <headerFooter>
    <oddFooter>&amp;L&amp;F&amp;RStránka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6EAB-C3E5-4C4B-AB6F-611316FBC87B}">
  <dimension ref="A1"/>
  <sheetViews>
    <sheetView workbookViewId="0">
      <selection activeCell="B2" sqref="B2"/>
    </sheetView>
  </sheetViews>
  <sheetFormatPr defaultRowHeight="14.5" x14ac:dyDescent="0.35"/>
  <sheetData/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3E2440-5466-4B20-BBA2-005DBDA44D0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3ef4d09-7a27-477e-abfe-88d2d0877d32"/>
    <ds:schemaRef ds:uri="b0e90202-8514-490b-aa47-458e66aada4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D504E27-FC9C-490E-A0FE-F181B2721D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1DC615-6FDF-4AC0-B250-5EFCCA49B8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zámečnický</vt:lpstr>
      <vt:lpstr>příloha č.1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2026-03-27T11:50:26Z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