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258" documentId="8_{8F64EC0A-1B12-4A5B-8FA5-4672CE42B454}" xr6:coauthVersionLast="47" xr6:coauthVersionMax="47" xr10:uidLastSave="{DD9A6D73-3AE1-40AF-B5DE-6C23706E7259}"/>
  <bookViews>
    <workbookView xWindow="-110" yWindow="-110" windowWidth="38620" windowHeight="21100" xr2:uid="{00000000-000D-0000-FFFF-FFFF00000000}"/>
  </bookViews>
  <sheets>
    <sheet name="elektro" sheetId="4" r:id="rId1"/>
  </sheets>
  <definedNames>
    <definedName name="_xlnm.Print_Area" localSheetId="0">elektro!$A$2:$I$93</definedName>
    <definedName name="Print_Titles" localSheetId="0">elektro!#REF!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  <c r="F12" i="4"/>
  <c r="I11" i="4"/>
  <c r="F11" i="4"/>
  <c r="I10" i="4"/>
  <c r="F10" i="4"/>
  <c r="I9" i="4"/>
  <c r="F9" i="4"/>
  <c r="I8" i="4"/>
  <c r="F8" i="4"/>
  <c r="F45" i="4" l="1"/>
  <c r="F44" i="4"/>
  <c r="F43" i="4"/>
  <c r="F42" i="4"/>
  <c r="F41" i="4"/>
  <c r="F40" i="4"/>
  <c r="F39" i="4"/>
  <c r="F38" i="4"/>
  <c r="F37" i="4"/>
  <c r="I45" i="4" l="1"/>
  <c r="I44" i="4"/>
  <c r="I43" i="4"/>
  <c r="I42" i="4"/>
  <c r="I41" i="4"/>
  <c r="I40" i="4"/>
  <c r="I39" i="4"/>
  <c r="I38" i="4"/>
  <c r="I14" i="4" l="1"/>
  <c r="F14" i="4"/>
  <c r="I13" i="4"/>
  <c r="F13" i="4"/>
  <c r="I32" i="4"/>
  <c r="F32" i="4"/>
  <c r="I31" i="4"/>
  <c r="F31" i="4"/>
  <c r="I30" i="4"/>
  <c r="F30" i="4"/>
  <c r="I29" i="4"/>
  <c r="F29" i="4"/>
  <c r="I28" i="4"/>
  <c r="F28" i="4"/>
  <c r="I27" i="4"/>
  <c r="F27" i="4"/>
  <c r="I26" i="4"/>
  <c r="F26" i="4"/>
  <c r="I25" i="4"/>
  <c r="F25" i="4"/>
  <c r="I24" i="4"/>
  <c r="F24" i="4"/>
  <c r="I23" i="4"/>
  <c r="F23" i="4"/>
  <c r="I22" i="4"/>
  <c r="F22" i="4"/>
  <c r="I21" i="4"/>
  <c r="F21" i="4"/>
  <c r="I20" i="4"/>
  <c r="F20" i="4"/>
  <c r="I19" i="4"/>
  <c r="F19" i="4"/>
  <c r="I33" i="4"/>
  <c r="F33" i="4"/>
  <c r="I18" i="4" l="1"/>
  <c r="I34" i="4" s="1"/>
  <c r="F18" i="4"/>
  <c r="F34" i="4" l="1"/>
  <c r="I37" i="4" l="1"/>
  <c r="H46" i="4" s="1"/>
  <c r="E46" i="4" l="1"/>
  <c r="I7" i="4"/>
  <c r="I15" i="4" s="1"/>
  <c r="H47" i="4" s="1"/>
  <c r="F7" i="4"/>
  <c r="F15" i="4" l="1"/>
</calcChain>
</file>

<file path=xl/sharedStrings.xml><?xml version="1.0" encoding="utf-8"?>
<sst xmlns="http://schemas.openxmlformats.org/spreadsheetml/2006/main" count="141" uniqueCount="64">
  <si>
    <t>Cena za jednotku bez DPH</t>
  </si>
  <si>
    <t>Ekologický poplatek za jednotku bez DPH</t>
  </si>
  <si>
    <t>dne (datum v el.podpisu)</t>
  </si>
  <si>
    <t>Cena celkem bez DPH, ale včetně ekologických poplatků</t>
  </si>
  <si>
    <t>V</t>
  </si>
  <si>
    <t>Množství</t>
  </si>
  <si>
    <t>MJ</t>
  </si>
  <si>
    <t>elektronický podpis (po převedení do PDF)</t>
  </si>
  <si>
    <t xml:space="preserve">(doplní dodavatel) </t>
  </si>
  <si>
    <t>Jméno oprávněné osoby - funkce (doplní dodavatel)</t>
  </si>
  <si>
    <t>doplní dodavatel</t>
  </si>
  <si>
    <t>Firma (doplní dodavatel)</t>
  </si>
  <si>
    <t>Za dodavatele/prodávajícího:</t>
  </si>
  <si>
    <t>Dodavatel/prodávající prohlašuje, že všechna nabízená zařízení splňují všechny výše uvedené parametry.</t>
  </si>
  <si>
    <t>Příloha č. 1 - Specifikace předmětu koupě / veřejné zakázky malého rozsahu</t>
  </si>
  <si>
    <t>Poř. č.</t>
  </si>
  <si>
    <t>Dodávka pro Ubytovací služby a Stravovací služby, převezme Stupková Jaroslava tel. 596996441, sklad údržby - místnost č. A1/16, Studentská 1770/1, Ostrava - Poruba, 700 32</t>
  </si>
  <si>
    <t>Předpokládaná cena za jednotku bez DPH</t>
  </si>
  <si>
    <t>Předpokládaná hodnota bez DPH</t>
  </si>
  <si>
    <t>Mezisoučet za Ubytovací služby a Stravovací služby:</t>
  </si>
  <si>
    <t>ks</t>
  </si>
  <si>
    <t>Dodávka do skladu energetiky, převezme Uramová Milena, t.č. 597 321 217, místnost B 109 (Sklad elektro), 17.listopadu 15, Ostrava - Poruba</t>
  </si>
  <si>
    <t>Mezisoučet za sklad energetiky:</t>
  </si>
  <si>
    <t>Celková nabídková/kupní cena:</t>
  </si>
  <si>
    <t>m</t>
  </si>
  <si>
    <t>Předmět dodávky do skladu údržby 976, místnost G112A, na ulici 17. listopadu 15, Ostrava-Poruba, převezme Renáta Polanská, telefon +420597323344</t>
  </si>
  <si>
    <t xml:space="preserve"> ks</t>
  </si>
  <si>
    <t xml:space="preserve">ks </t>
  </si>
  <si>
    <r>
      <t xml:space="preserve">zadávané v dynamickém nákupním systému </t>
    </r>
    <r>
      <rPr>
        <i/>
        <sz val="11"/>
        <rFont val="Calibri"/>
        <family val="2"/>
        <charset val="238"/>
        <scheme val="minor"/>
      </rPr>
      <t>Dodávky elektroinstalačního materiálu a zdrojů světla od 2026</t>
    </r>
  </si>
  <si>
    <t xml:space="preserve">Philips LED zářivka LED PLC 6,5 W/26W 840 4P               </t>
  </si>
  <si>
    <t>Mezisoučet za sklad údržby:</t>
  </si>
  <si>
    <t>Dodávka elektroinstalačního materiálu a zdrojů světla 2/2026</t>
  </si>
  <si>
    <t>Philips LED 9-60W 806 lum studená bílá</t>
  </si>
  <si>
    <t>Philips LED 9-60W,  806 lum teplá bílá</t>
  </si>
  <si>
    <t xml:space="preserve"> THORN Colle Ge LED 6500-840 HF L1500 Z4K          č.ž.1021</t>
  </si>
  <si>
    <t>zářivková trubice 18w/60cm     840</t>
  </si>
  <si>
    <t>trubice zářivková 15w/840</t>
  </si>
  <si>
    <t>vzpínač č.6 ABB clasic</t>
  </si>
  <si>
    <t xml:space="preserve">zářivkové trubice 36 w/120                                                                  </t>
  </si>
  <si>
    <t>startér 2-65w</t>
  </si>
  <si>
    <t>startér 4-22w</t>
  </si>
  <si>
    <t>Rozběhový kondenzátor MK-sp-sp2-2,5yF+-10% 450V-C 500v-D 450-B</t>
  </si>
  <si>
    <t>Kabel Cyky3x2,5mm</t>
  </si>
  <si>
    <t>Kabel Cyky 3Cx1,5</t>
  </si>
  <si>
    <t>Kabel CYKY 5Cx4</t>
  </si>
  <si>
    <t>Rozvodka Acidur Krabice velká</t>
  </si>
  <si>
    <t>Led bezrámový  reflektor s RIP senzorem 30W 220lm,IP65,4000K,černý (AD-NL-6148BLR4</t>
  </si>
  <si>
    <t>Vysokotlaká sodíková výbojka PHILIPS MASTER SON-T PIA Plus 100W E40</t>
  </si>
  <si>
    <t>Instalační stykač AMPARO 20 A, 2Z (2NO), 230 V AC, 1TE SCHRACK BZ326437ME</t>
  </si>
  <si>
    <t>Instalační jistič AMPARO 6kA, B 16A, 3P</t>
  </si>
  <si>
    <t>Schneider Electric Harmony nouzové tlačítko červené s aretací ZB5AS844 průměr 40mm uvolnit otočením</t>
  </si>
  <si>
    <t>svorka univerzální SU FeZN (ocel/zinek) Tremis V001</t>
  </si>
  <si>
    <t>svorka spojovací SS FeZN (ocel/zinek) Tremis V015</t>
  </si>
  <si>
    <t>svorka na okapové SOc FeZN (ocel/zinek) Tremis V085</t>
  </si>
  <si>
    <t>drát zemnící 8 AlMgSi T/4 (hliník) měkký pr.8mm (0,135kg/m) Tremis Z415</t>
  </si>
  <si>
    <t>Svítidlo KANALUX AK VO IP44, 15W, NW W36659-5905339366597</t>
  </si>
  <si>
    <t xml:space="preserve">Prodlužovací přívod 5m, 4x zásuvka +vypínač, </t>
  </si>
  <si>
    <t>Prodlužovací přívod 3m, 4x zásuvka +vypínač,</t>
  </si>
  <si>
    <t>Prodlužovací přívod 2m, 4x zásuvka +vypínač,</t>
  </si>
  <si>
    <t>Prodlužovací přívod 2m, 4x zásuvka</t>
  </si>
  <si>
    <t>Náhradní díl- Ventilátor WERNIG SILENT-WG821000020 Silent VE-U90 motor+ventilátor A-90, 40W, 1,18A, 230V, Upm 2000.</t>
  </si>
  <si>
    <t>Přívodní kabel H07RN-F 3x1,5C s příjmou vidlicí L=3m</t>
  </si>
  <si>
    <t>Spínač LEGRAND NILOE č.5,bílý</t>
  </si>
  <si>
    <t>Přívodní kabel H07RN-F 3x2,5 C s příjmou vidlicí L=3m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</si>
</sst>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53535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41414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rgb="FF2E2E2E"/>
      <name val="Calibri"/>
      <family val="2"/>
      <charset val="238"/>
      <scheme val="minor"/>
    </font>
    <font>
      <sz val="11"/>
      <color rgb="FF232323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2" fillId="0" borderId="0"/>
    <xf numFmtId="0" fontId="11" fillId="0" borderId="0"/>
    <xf numFmtId="0" fontId="13" fillId="0" borderId="0"/>
    <xf numFmtId="0" fontId="15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17" borderId="4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8" borderId="0" applyNumberFormat="0" applyBorder="0" applyAlignment="0" applyProtection="0"/>
    <xf numFmtId="0" fontId="15" fillId="19" borderId="8" applyNumberFormat="0" applyFont="0" applyAlignment="0" applyProtection="0"/>
    <xf numFmtId="0" fontId="25" fillId="0" borderId="9" applyNumberFormat="0" applyFill="0" applyAlignment="0" applyProtection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8" borderId="10" applyNumberFormat="0" applyAlignment="0" applyProtection="0"/>
    <xf numFmtId="0" fontId="29" fillId="20" borderId="10" applyNumberFormat="0" applyAlignment="0" applyProtection="0"/>
    <xf numFmtId="0" fontId="30" fillId="20" borderId="11" applyNumberFormat="0" applyAlignment="0" applyProtection="0"/>
    <xf numFmtId="0" fontId="31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4" borderId="0" applyNumberFormat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43" fontId="13" fillId="0" borderId="0" applyFont="0" applyFill="0" applyBorder="0" applyAlignment="0" applyProtection="0"/>
  </cellStyleXfs>
  <cellXfs count="84">
    <xf numFmtId="0" fontId="0" fillId="0" borderId="0" xfId="0"/>
    <xf numFmtId="0" fontId="34" fillId="0" borderId="0" xfId="0" applyFont="1" applyAlignment="1">
      <alignment vertical="center"/>
    </xf>
    <xf numFmtId="0" fontId="35" fillId="0" borderId="0" xfId="0" applyFont="1"/>
    <xf numFmtId="0" fontId="33" fillId="0" borderId="0" xfId="0" applyFont="1" applyAlignment="1">
      <alignment vertical="center"/>
    </xf>
    <xf numFmtId="0" fontId="37" fillId="0" borderId="0" xfId="0" applyFont="1"/>
    <xf numFmtId="0" fontId="34" fillId="0" borderId="0" xfId="0" applyFont="1"/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/>
    </xf>
    <xf numFmtId="164" fontId="34" fillId="0" borderId="0" xfId="0" applyNumberFormat="1" applyFont="1" applyAlignment="1">
      <alignment vertical="center"/>
    </xf>
    <xf numFmtId="14" fontId="34" fillId="0" borderId="0" xfId="0" applyNumberFormat="1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9" fillId="25" borderId="18" xfId="0" applyFont="1" applyFill="1" applyBorder="1" applyAlignment="1">
      <alignment horizontal="center" vertical="center" wrapText="1"/>
    </xf>
    <xf numFmtId="0" fontId="39" fillId="25" borderId="17" xfId="0" applyFont="1" applyFill="1" applyBorder="1" applyAlignment="1">
      <alignment horizontal="center" vertical="center" wrapText="1"/>
    </xf>
    <xf numFmtId="0" fontId="39" fillId="25" borderId="19" xfId="0" applyFont="1" applyFill="1" applyBorder="1" applyAlignment="1">
      <alignment horizontal="center" vertical="top" wrapText="1"/>
    </xf>
    <xf numFmtId="0" fontId="40" fillId="0" borderId="20" xfId="0" applyFont="1" applyBorder="1" applyAlignment="1">
      <alignment horizontal="right" vertical="center"/>
    </xf>
    <xf numFmtId="164" fontId="41" fillId="26" borderId="15" xfId="0" applyNumberFormat="1" applyFont="1" applyFill="1" applyBorder="1" applyAlignment="1">
      <alignment horizontal="right" vertical="center" wrapText="1"/>
    </xf>
    <xf numFmtId="164" fontId="34" fillId="2" borderId="15" xfId="0" applyNumberFormat="1" applyFont="1" applyFill="1" applyBorder="1" applyAlignment="1" applyProtection="1">
      <alignment horizontal="right" vertical="center"/>
      <protection locked="0"/>
    </xf>
    <xf numFmtId="164" fontId="34" fillId="0" borderId="16" xfId="0" applyNumberFormat="1" applyFont="1" applyBorder="1" applyAlignment="1">
      <alignment horizontal="right" vertical="center"/>
    </xf>
    <xf numFmtId="164" fontId="34" fillId="2" borderId="1" xfId="0" applyNumberFormat="1" applyFont="1" applyFill="1" applyBorder="1" applyAlignment="1" applyProtection="1">
      <alignment horizontal="right" vertical="center"/>
      <protection locked="0"/>
    </xf>
    <xf numFmtId="164" fontId="34" fillId="0" borderId="2" xfId="0" applyNumberFormat="1" applyFont="1" applyBorder="1" applyAlignment="1">
      <alignment horizontal="right" vertical="center"/>
    </xf>
    <xf numFmtId="164" fontId="41" fillId="26" borderId="1" xfId="0" applyNumberFormat="1" applyFont="1" applyFill="1" applyBorder="1" applyAlignment="1">
      <alignment horizontal="right" vertical="center" wrapText="1"/>
    </xf>
    <xf numFmtId="0" fontId="40" fillId="25" borderId="17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right" vertical="center"/>
    </xf>
    <xf numFmtId="0" fontId="34" fillId="0" borderId="13" xfId="0" applyFont="1" applyBorder="1" applyAlignment="1">
      <alignment vertical="center"/>
    </xf>
    <xf numFmtId="0" fontId="39" fillId="0" borderId="13" xfId="0" applyFont="1" applyBorder="1" applyAlignment="1">
      <alignment horizontal="right"/>
    </xf>
    <xf numFmtId="0" fontId="39" fillId="25" borderId="23" xfId="0" applyFont="1" applyFill="1" applyBorder="1" applyAlignment="1">
      <alignment horizontal="center" vertical="center" wrapText="1"/>
    </xf>
    <xf numFmtId="0" fontId="39" fillId="25" borderId="20" xfId="0" applyFont="1" applyFill="1" applyBorder="1" applyAlignment="1">
      <alignment horizontal="center" vertical="center" wrapText="1"/>
    </xf>
    <xf numFmtId="0" fontId="40" fillId="25" borderId="20" xfId="3" applyFont="1" applyFill="1" applyBorder="1" applyAlignment="1">
      <alignment horizontal="center" vertical="center" wrapText="1"/>
    </xf>
    <xf numFmtId="0" fontId="39" fillId="25" borderId="24" xfId="0" applyFont="1" applyFill="1" applyBorder="1" applyAlignment="1">
      <alignment horizontal="center" vertical="top" wrapText="1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164" fontId="42" fillId="0" borderId="13" xfId="0" applyNumberFormat="1" applyFont="1" applyBorder="1" applyAlignment="1">
      <alignment horizontal="right"/>
    </xf>
    <xf numFmtId="164" fontId="42" fillId="0" borderId="14" xfId="3" applyNumberFormat="1" applyFont="1" applyBorder="1" applyAlignment="1">
      <alignment horizontal="right"/>
    </xf>
    <xf numFmtId="164" fontId="39" fillId="2" borderId="13" xfId="0" applyNumberFormat="1" applyFont="1" applyFill="1" applyBorder="1" applyAlignment="1" applyProtection="1">
      <alignment vertical="center"/>
      <protection locked="0"/>
    </xf>
    <xf numFmtId="164" fontId="39" fillId="0" borderId="14" xfId="0" applyNumberFormat="1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164" fontId="41" fillId="26" borderId="26" xfId="0" applyNumberFormat="1" applyFont="1" applyFill="1" applyBorder="1" applyAlignment="1">
      <alignment horizontal="right" vertical="center" wrapText="1"/>
    </xf>
    <xf numFmtId="164" fontId="34" fillId="2" borderId="26" xfId="0" applyNumberFormat="1" applyFont="1" applyFill="1" applyBorder="1" applyAlignment="1" applyProtection="1">
      <alignment horizontal="right" vertical="center"/>
      <protection locked="0"/>
    </xf>
    <xf numFmtId="164" fontId="34" fillId="0" borderId="27" xfId="0" applyNumberFormat="1" applyFont="1" applyBorder="1" applyAlignment="1">
      <alignment horizontal="right" vertical="center"/>
    </xf>
    <xf numFmtId="0" fontId="4" fillId="0" borderId="21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43" fillId="0" borderId="26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3" fillId="0" borderId="1" xfId="52" applyFont="1" applyBorder="1" applyAlignment="1">
      <alignment horizontal="center"/>
    </xf>
    <xf numFmtId="0" fontId="3" fillId="0" borderId="1" xfId="0" applyFont="1" applyBorder="1" applyAlignment="1">
      <alignment wrapText="1"/>
    </xf>
    <xf numFmtId="43" fontId="41" fillId="0" borderId="1" xfId="52" applyFont="1" applyBorder="1" applyAlignment="1">
      <alignment horizontal="center" wrapText="1"/>
    </xf>
    <xf numFmtId="164" fontId="41" fillId="26" borderId="1" xfId="0" applyNumberFormat="1" applyFont="1" applyFill="1" applyBorder="1" applyAlignment="1">
      <alignment horizontal="center" wrapText="1"/>
    </xf>
    <xf numFmtId="0" fontId="2" fillId="0" borderId="21" xfId="3" applyFont="1" applyBorder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43" fontId="3" fillId="0" borderId="15" xfId="52" applyFont="1" applyBorder="1" applyAlignment="1">
      <alignment horizontal="center"/>
    </xf>
    <xf numFmtId="164" fontId="41" fillId="26" borderId="15" xfId="0" applyNumberFormat="1" applyFont="1" applyFill="1" applyBorder="1" applyAlignment="1">
      <alignment horizontal="center" vertical="center" wrapText="1"/>
    </xf>
    <xf numFmtId="164" fontId="34" fillId="2" borderId="0" xfId="0" applyNumberFormat="1" applyFont="1" applyFill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39" fillId="0" borderId="13" xfId="0" applyNumberFormat="1" applyFont="1" applyBorder="1" applyAlignment="1">
      <alignment horizontal="right" vertical="center"/>
    </xf>
    <xf numFmtId="164" fontId="39" fillId="0" borderId="14" xfId="0" applyNumberFormat="1" applyFont="1" applyBorder="1" applyAlignment="1">
      <alignment horizontal="right" vertical="center"/>
    </xf>
    <xf numFmtId="0" fontId="44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8" fillId="27" borderId="1" xfId="0" applyFont="1" applyFill="1" applyBorder="1" applyAlignment="1">
      <alignment horizontal="left" vertical="center"/>
    </xf>
    <xf numFmtId="0" fontId="1" fillId="27" borderId="1" xfId="0" applyFont="1" applyFill="1" applyBorder="1" applyAlignment="1">
      <alignment horizontal="left" vertical="center"/>
    </xf>
    <xf numFmtId="0" fontId="49" fillId="0" borderId="1" xfId="0" applyFont="1" applyBorder="1" applyAlignment="1">
      <alignment vertical="center" wrapText="1"/>
    </xf>
    <xf numFmtId="0" fontId="1" fillId="0" borderId="15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1" xfId="3" applyFont="1" applyBorder="1" applyAlignment="1">
      <alignment horizontal="center" vertical="center"/>
    </xf>
    <xf numFmtId="0" fontId="50" fillId="0" borderId="1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1" fillId="0" borderId="1" xfId="3" applyFont="1" applyBorder="1" applyAlignment="1">
      <alignment horizontal="center"/>
    </xf>
    <xf numFmtId="0" fontId="43" fillId="0" borderId="1" xfId="0" applyFont="1" applyBorder="1" applyAlignment="1">
      <alignment wrapText="1"/>
    </xf>
    <xf numFmtId="0" fontId="1" fillId="0" borderId="26" xfId="3" applyFont="1" applyBorder="1" applyAlignment="1">
      <alignment horizontal="center"/>
    </xf>
  </cellXfs>
  <cellStyles count="53">
    <cellStyle name="20 % – Zvýraznění1 2" xfId="5" xr:uid="{00000000-0005-0000-0000-000000000000}"/>
    <cellStyle name="20 % – Zvýraznění2 2" xfId="6" xr:uid="{00000000-0005-0000-0000-000001000000}"/>
    <cellStyle name="20 % – Zvýraznění3 2" xfId="7" xr:uid="{00000000-0005-0000-0000-000002000000}"/>
    <cellStyle name="20 % – Zvýraznění4 2" xfId="8" xr:uid="{00000000-0005-0000-0000-000003000000}"/>
    <cellStyle name="20 % – Zvýraznění5 2" xfId="9" xr:uid="{00000000-0005-0000-0000-000004000000}"/>
    <cellStyle name="20 % – Zvýraznění6 2" xfId="10" xr:uid="{00000000-0005-0000-0000-000005000000}"/>
    <cellStyle name="40 % – Zvýraznění1 2" xfId="11" xr:uid="{00000000-0005-0000-0000-000006000000}"/>
    <cellStyle name="40 % – Zvýraznění2 2" xfId="12" xr:uid="{00000000-0005-0000-0000-000007000000}"/>
    <cellStyle name="40 % – Zvýraznění3 2" xfId="13" xr:uid="{00000000-0005-0000-0000-000008000000}"/>
    <cellStyle name="40 % – Zvýraznění4 2" xfId="14" xr:uid="{00000000-0005-0000-0000-000009000000}"/>
    <cellStyle name="40 % – Zvýraznění5 2" xfId="15" xr:uid="{00000000-0005-0000-0000-00000A000000}"/>
    <cellStyle name="40 % – Zvýraznění6 2" xfId="16" xr:uid="{00000000-0005-0000-0000-00000B000000}"/>
    <cellStyle name="60 % – Zvýraznění1 2" xfId="17" xr:uid="{00000000-0005-0000-0000-00000C000000}"/>
    <cellStyle name="60 % – Zvýraznění2 2" xfId="18" xr:uid="{00000000-0005-0000-0000-00000D000000}"/>
    <cellStyle name="60 % – Zvýraznění3 2" xfId="19" xr:uid="{00000000-0005-0000-0000-00000E000000}"/>
    <cellStyle name="60 % – Zvýraznění4 2" xfId="20" xr:uid="{00000000-0005-0000-0000-00000F000000}"/>
    <cellStyle name="60 % – Zvýraznění5 2" xfId="21" xr:uid="{00000000-0005-0000-0000-000010000000}"/>
    <cellStyle name="60 % – Zvýraznění6 2" xfId="22" xr:uid="{00000000-0005-0000-0000-000011000000}"/>
    <cellStyle name="Celkem 2" xfId="23" xr:uid="{00000000-0005-0000-0000-000012000000}"/>
    <cellStyle name="Čárka" xfId="52" builtinId="3"/>
    <cellStyle name="Hypertextový odkaz 2" xfId="24" xr:uid="{00000000-0005-0000-0000-000013000000}"/>
    <cellStyle name="Chybně 2" xfId="25" xr:uid="{00000000-0005-0000-0000-000014000000}"/>
    <cellStyle name="Kontrolní buňka 2" xfId="26" xr:uid="{00000000-0005-0000-0000-000015000000}"/>
    <cellStyle name="Nadpis 1 2" xfId="27" xr:uid="{00000000-0005-0000-0000-000016000000}"/>
    <cellStyle name="Nadpis 2 2" xfId="28" xr:uid="{00000000-0005-0000-0000-000017000000}"/>
    <cellStyle name="Nadpis 3 2" xfId="29" xr:uid="{00000000-0005-0000-0000-000018000000}"/>
    <cellStyle name="Nadpis 4 2" xfId="30" xr:uid="{00000000-0005-0000-0000-000019000000}"/>
    <cellStyle name="Název 2" xfId="31" xr:uid="{00000000-0005-0000-0000-00001A000000}"/>
    <cellStyle name="Neutrální 2" xfId="32" xr:uid="{00000000-0005-0000-0000-00001B000000}"/>
    <cellStyle name="Normální" xfId="0" builtinId="0"/>
    <cellStyle name="Normální 2" xfId="1" xr:uid="{00000000-0005-0000-0000-00001D000000}"/>
    <cellStyle name="Normální 2 2" xfId="4" xr:uid="{00000000-0005-0000-0000-00001E000000}"/>
    <cellStyle name="Normální 3" xfId="3" xr:uid="{00000000-0005-0000-0000-00001F000000}"/>
    <cellStyle name="Normální 4" xfId="2" xr:uid="{00000000-0005-0000-0000-000020000000}"/>
    <cellStyle name="Normální 5" xfId="47" xr:uid="{00000000-0005-0000-0000-000021000000}"/>
    <cellStyle name="Normální 6" xfId="48" xr:uid="{00000000-0005-0000-0000-000022000000}"/>
    <cellStyle name="Normální 7" xfId="49" xr:uid="{00000000-0005-0000-0000-000023000000}"/>
    <cellStyle name="Normální 8" xfId="50" xr:uid="{A0A59F93-DB1D-40C0-8479-0574FEFA8DBE}"/>
    <cellStyle name="Normální 9" xfId="51" xr:uid="{EFD37368-6797-4F24-8A96-ABFEF0610D9B}"/>
    <cellStyle name="Poznámka 2" xfId="33" xr:uid="{00000000-0005-0000-0000-000024000000}"/>
    <cellStyle name="Propojená buňka 2" xfId="34" xr:uid="{00000000-0005-0000-0000-000025000000}"/>
    <cellStyle name="Správně 2" xfId="35" xr:uid="{00000000-0005-0000-0000-000026000000}"/>
    <cellStyle name="Text upozornění 2" xfId="36" xr:uid="{00000000-0005-0000-0000-000027000000}"/>
    <cellStyle name="Vstup 2" xfId="37" xr:uid="{00000000-0005-0000-0000-000028000000}"/>
    <cellStyle name="Výpočet 2" xfId="38" xr:uid="{00000000-0005-0000-0000-000029000000}"/>
    <cellStyle name="Výstup 2" xfId="39" xr:uid="{00000000-0005-0000-0000-00002A000000}"/>
    <cellStyle name="Vysvětlující text 2" xfId="40" xr:uid="{00000000-0005-0000-0000-00002B000000}"/>
    <cellStyle name="Zvýraznění 1 2" xfId="41" xr:uid="{00000000-0005-0000-0000-00002C000000}"/>
    <cellStyle name="Zvýraznění 2 2" xfId="42" xr:uid="{00000000-0005-0000-0000-00002D000000}"/>
    <cellStyle name="Zvýraznění 3 2" xfId="43" xr:uid="{00000000-0005-0000-0000-00002E000000}"/>
    <cellStyle name="Zvýraznění 4 2" xfId="44" xr:uid="{00000000-0005-0000-0000-00002F000000}"/>
    <cellStyle name="Zvýraznění 5 2" xfId="45" xr:uid="{00000000-0005-0000-0000-000030000000}"/>
    <cellStyle name="Zvýraznění 6 2" xfId="46" xr:uid="{00000000-0005-0000-0000-000031000000}"/>
  </cellStyles>
  <dxfs count="0"/>
  <tableStyles count="0" defaultTableStyle="TableStyleMedium2" defaultPivotStyle="PivotStyleMedium9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3"/>
  <sheetViews>
    <sheetView tabSelected="1" zoomScale="90" zoomScaleNormal="90" workbookViewId="0">
      <selection activeCell="A2" sqref="A2:I2"/>
    </sheetView>
  </sheetViews>
  <sheetFormatPr defaultColWidth="9.1796875" defaultRowHeight="14.5" x14ac:dyDescent="0.35"/>
  <cols>
    <col min="1" max="1" width="4.54296875" style="5" customWidth="1"/>
    <col min="2" max="2" width="5" style="5" bestFit="1" customWidth="1"/>
    <col min="3" max="3" width="3.54296875" style="5" customWidth="1"/>
    <col min="4" max="4" width="73.54296875" style="5" customWidth="1"/>
    <col min="5" max="5" width="8.984375E-2" style="5" customWidth="1"/>
    <col min="6" max="6" width="18.08984375" style="5" hidden="1" customWidth="1"/>
    <col min="7" max="7" width="16.1796875" style="5" customWidth="1"/>
    <col min="8" max="8" width="12.1796875" style="5" customWidth="1"/>
    <col min="9" max="9" width="14.1796875" style="5" customWidth="1"/>
    <col min="10" max="16384" width="9.1796875" style="5"/>
  </cols>
  <sheetData>
    <row r="2" spans="1:10" s="2" customFormat="1" ht="18.5" x14ac:dyDescent="0.45">
      <c r="A2" s="60" t="s">
        <v>14</v>
      </c>
      <c r="B2" s="60"/>
      <c r="C2" s="60"/>
      <c r="D2" s="60"/>
      <c r="E2" s="60"/>
      <c r="F2" s="60"/>
      <c r="G2" s="60"/>
      <c r="H2" s="60"/>
      <c r="I2" s="60"/>
    </row>
    <row r="3" spans="1:10" s="4" customFormat="1" ht="18.5" x14ac:dyDescent="0.35">
      <c r="A3" s="61" t="s">
        <v>31</v>
      </c>
      <c r="B3" s="62"/>
      <c r="C3" s="62"/>
      <c r="D3" s="62"/>
      <c r="E3" s="62"/>
      <c r="F3" s="62"/>
      <c r="G3" s="62"/>
      <c r="H3" s="62"/>
      <c r="I3" s="62"/>
      <c r="J3" s="3"/>
    </row>
    <row r="4" spans="1:10" s="4" customFormat="1" ht="15.5" x14ac:dyDescent="0.35">
      <c r="A4" s="63" t="s">
        <v>28</v>
      </c>
      <c r="B4" s="63"/>
      <c r="C4" s="63"/>
      <c r="D4" s="63"/>
      <c r="E4" s="63"/>
      <c r="F4" s="63"/>
      <c r="G4" s="63"/>
      <c r="H4" s="63"/>
      <c r="I4" s="63"/>
      <c r="J4" s="3"/>
    </row>
    <row r="5" spans="1:10" s="4" customFormat="1" ht="16" thickBot="1" x14ac:dyDescent="0.4">
      <c r="A5" s="10"/>
      <c r="B5" s="10"/>
      <c r="C5" s="10"/>
      <c r="D5" s="10"/>
      <c r="E5" s="10"/>
      <c r="F5" s="10"/>
      <c r="G5" s="10"/>
      <c r="H5" s="10"/>
      <c r="I5" s="10"/>
      <c r="J5" s="3"/>
    </row>
    <row r="6" spans="1:10" s="4" customFormat="1" ht="57.5" customHeight="1" thickBot="1" x14ac:dyDescent="0.4">
      <c r="A6" s="25" t="s">
        <v>15</v>
      </c>
      <c r="B6" s="26" t="s">
        <v>5</v>
      </c>
      <c r="C6" s="26" t="s">
        <v>6</v>
      </c>
      <c r="D6" s="27" t="s">
        <v>21</v>
      </c>
      <c r="E6" s="26" t="s">
        <v>17</v>
      </c>
      <c r="F6" s="26" t="s">
        <v>18</v>
      </c>
      <c r="G6" s="26" t="s">
        <v>0</v>
      </c>
      <c r="H6" s="26" t="s">
        <v>1</v>
      </c>
      <c r="I6" s="28" t="s">
        <v>3</v>
      </c>
      <c r="J6" s="3"/>
    </row>
    <row r="7" spans="1:10" s="4" customFormat="1" ht="15.5" x14ac:dyDescent="0.35">
      <c r="A7" s="42">
        <v>1</v>
      </c>
      <c r="B7" s="75">
        <v>5</v>
      </c>
      <c r="C7" s="76" t="s">
        <v>20</v>
      </c>
      <c r="D7" s="77" t="s">
        <v>47</v>
      </c>
      <c r="E7" s="15"/>
      <c r="F7" s="15">
        <f>B7*E7</f>
        <v>0</v>
      </c>
      <c r="G7" s="16" t="s">
        <v>10</v>
      </c>
      <c r="H7" s="16"/>
      <c r="I7" s="17" t="e">
        <f t="shared" ref="I7:I12" si="0">(G7+H7)*B7</f>
        <v>#VALUE!</v>
      </c>
      <c r="J7" s="3"/>
    </row>
    <row r="8" spans="1:10" x14ac:dyDescent="0.35">
      <c r="A8" s="43">
        <v>2</v>
      </c>
      <c r="B8" s="78">
        <v>1</v>
      </c>
      <c r="C8" s="78" t="s">
        <v>20</v>
      </c>
      <c r="D8" s="67" t="s">
        <v>48</v>
      </c>
      <c r="E8" s="20"/>
      <c r="F8" s="20">
        <f t="shared" ref="F8:F12" si="1">B8*E8</f>
        <v>0</v>
      </c>
      <c r="G8" s="18" t="s">
        <v>10</v>
      </c>
      <c r="H8" s="18"/>
      <c r="I8" s="19" t="e">
        <f t="shared" si="0"/>
        <v>#VALUE!</v>
      </c>
    </row>
    <row r="9" spans="1:10" x14ac:dyDescent="0.35">
      <c r="A9" s="43">
        <v>3</v>
      </c>
      <c r="B9" s="78">
        <v>1</v>
      </c>
      <c r="C9" s="78" t="s">
        <v>20</v>
      </c>
      <c r="D9" s="79" t="s">
        <v>49</v>
      </c>
      <c r="E9" s="20"/>
      <c r="F9" s="20">
        <f t="shared" si="1"/>
        <v>0</v>
      </c>
      <c r="G9" s="18" t="s">
        <v>10</v>
      </c>
      <c r="H9" s="18"/>
      <c r="I9" s="19" t="e">
        <f t="shared" si="0"/>
        <v>#VALUE!</v>
      </c>
    </row>
    <row r="10" spans="1:10" ht="29" x14ac:dyDescent="0.35">
      <c r="A10" s="43">
        <v>4</v>
      </c>
      <c r="B10" s="78">
        <v>2</v>
      </c>
      <c r="C10" s="78" t="s">
        <v>20</v>
      </c>
      <c r="D10" s="80" t="s">
        <v>50</v>
      </c>
      <c r="E10" s="20"/>
      <c r="F10" s="20">
        <f t="shared" si="1"/>
        <v>0</v>
      </c>
      <c r="G10" s="18" t="s">
        <v>10</v>
      </c>
      <c r="H10" s="18"/>
      <c r="I10" s="19" t="e">
        <f t="shared" si="0"/>
        <v>#VALUE!</v>
      </c>
    </row>
    <row r="11" spans="1:10" x14ac:dyDescent="0.35">
      <c r="A11" s="43">
        <v>5</v>
      </c>
      <c r="B11" s="81">
        <v>5</v>
      </c>
      <c r="C11" s="81" t="s">
        <v>20</v>
      </c>
      <c r="D11" s="82" t="s">
        <v>51</v>
      </c>
      <c r="E11" s="20"/>
      <c r="F11" s="20">
        <f t="shared" si="1"/>
        <v>0</v>
      </c>
      <c r="G11" s="18" t="s">
        <v>10</v>
      </c>
      <c r="H11" s="18"/>
      <c r="I11" s="19" t="e">
        <f t="shared" si="0"/>
        <v>#VALUE!</v>
      </c>
    </row>
    <row r="12" spans="1:10" s="1" customFormat="1" x14ac:dyDescent="0.35">
      <c r="A12" s="43">
        <v>6</v>
      </c>
      <c r="B12" s="81">
        <v>5</v>
      </c>
      <c r="C12" s="81" t="s">
        <v>20</v>
      </c>
      <c r="D12" s="82" t="s">
        <v>52</v>
      </c>
      <c r="E12" s="20"/>
      <c r="F12" s="20">
        <f t="shared" si="1"/>
        <v>0</v>
      </c>
      <c r="G12" s="18" t="s">
        <v>10</v>
      </c>
      <c r="H12" s="18"/>
      <c r="I12" s="19" t="e">
        <f t="shared" si="0"/>
        <v>#VALUE!</v>
      </c>
    </row>
    <row r="13" spans="1:10" x14ac:dyDescent="0.35">
      <c r="A13" s="43">
        <v>7</v>
      </c>
      <c r="B13" s="81">
        <v>5</v>
      </c>
      <c r="C13" s="81" t="s">
        <v>20</v>
      </c>
      <c r="D13" s="82" t="s">
        <v>53</v>
      </c>
      <c r="E13" s="20"/>
      <c r="F13" s="20">
        <f t="shared" ref="F13:F14" si="2">B13*E13</f>
        <v>0</v>
      </c>
      <c r="G13" s="18" t="s">
        <v>10</v>
      </c>
      <c r="H13" s="18"/>
      <c r="I13" s="19" t="e">
        <f t="shared" ref="I13:I14" si="3">(G13+H13)*B13</f>
        <v>#VALUE!</v>
      </c>
    </row>
    <row r="14" spans="1:10" ht="15" thickBot="1" x14ac:dyDescent="0.4">
      <c r="A14" s="45">
        <v>8</v>
      </c>
      <c r="B14" s="83">
        <v>10</v>
      </c>
      <c r="C14" s="83" t="s">
        <v>24</v>
      </c>
      <c r="D14" s="46" t="s">
        <v>54</v>
      </c>
      <c r="E14" s="39"/>
      <c r="F14" s="39">
        <f t="shared" si="2"/>
        <v>0</v>
      </c>
      <c r="G14" s="40" t="s">
        <v>10</v>
      </c>
      <c r="H14" s="40"/>
      <c r="I14" s="41" t="e">
        <f t="shared" si="3"/>
        <v>#VALUE!</v>
      </c>
    </row>
    <row r="15" spans="1:10" s="1" customFormat="1" ht="15" thickBot="1" x14ac:dyDescent="0.4">
      <c r="A15" s="31"/>
      <c r="B15" s="32"/>
      <c r="C15" s="32"/>
      <c r="D15" s="14" t="s">
        <v>22</v>
      </c>
      <c r="E15" s="33"/>
      <c r="F15" s="34">
        <f>SUM(F7:F14)</f>
        <v>0</v>
      </c>
      <c r="G15" s="35"/>
      <c r="H15" s="35"/>
      <c r="I15" s="36" t="e">
        <f>SUM(I7:I14)</f>
        <v>#VALUE!</v>
      </c>
    </row>
    <row r="16" spans="1:10" s="1" customFormat="1" ht="15" thickBot="1" x14ac:dyDescent="0.4">
      <c r="A16" s="10"/>
      <c r="B16" s="10"/>
      <c r="C16" s="10"/>
      <c r="D16" s="10"/>
      <c r="E16" s="10"/>
      <c r="F16" s="10"/>
      <c r="G16" s="10"/>
      <c r="H16" s="10"/>
      <c r="I16" s="10"/>
    </row>
    <row r="17" spans="1:9" s="4" customFormat="1" ht="57.5" customHeight="1" thickBot="1" x14ac:dyDescent="0.4">
      <c r="A17" s="25" t="s">
        <v>15</v>
      </c>
      <c r="B17" s="26" t="s">
        <v>5</v>
      </c>
      <c r="C17" s="26" t="s">
        <v>6</v>
      </c>
      <c r="D17" s="27" t="s">
        <v>25</v>
      </c>
      <c r="E17" s="26" t="s">
        <v>17</v>
      </c>
      <c r="F17" s="26" t="s">
        <v>18</v>
      </c>
      <c r="G17" s="26" t="s">
        <v>0</v>
      </c>
      <c r="H17" s="26" t="s">
        <v>1</v>
      </c>
      <c r="I17" s="28" t="s">
        <v>3</v>
      </c>
    </row>
    <row r="18" spans="1:9" s="4" customFormat="1" ht="15.5" x14ac:dyDescent="0.35">
      <c r="A18" s="52">
        <v>1</v>
      </c>
      <c r="B18" s="44">
        <v>50</v>
      </c>
      <c r="C18" s="44" t="s">
        <v>20</v>
      </c>
      <c r="D18" s="66" t="s">
        <v>32</v>
      </c>
      <c r="E18" s="15"/>
      <c r="F18" s="15">
        <f>B18*E18</f>
        <v>0</v>
      </c>
      <c r="G18" s="16" t="s">
        <v>10</v>
      </c>
      <c r="H18" s="16"/>
      <c r="I18" s="17" t="e">
        <f t="shared" ref="I18:I25" si="4">(G18+H18)*B18</f>
        <v>#VALUE!</v>
      </c>
    </row>
    <row r="19" spans="1:9" x14ac:dyDescent="0.35">
      <c r="A19" s="53">
        <v>2</v>
      </c>
      <c r="B19" s="44">
        <v>50</v>
      </c>
      <c r="C19" s="44" t="s">
        <v>20</v>
      </c>
      <c r="D19" s="67" t="s">
        <v>33</v>
      </c>
      <c r="E19" s="20"/>
      <c r="F19" s="20">
        <f t="shared" ref="F19:F32" si="5">B19*E19</f>
        <v>0</v>
      </c>
      <c r="G19" s="18" t="s">
        <v>10</v>
      </c>
      <c r="H19" s="18"/>
      <c r="I19" s="19" t="e">
        <f t="shared" si="4"/>
        <v>#VALUE!</v>
      </c>
    </row>
    <row r="20" spans="1:9" s="1" customFormat="1" x14ac:dyDescent="0.35">
      <c r="A20" s="53">
        <v>3</v>
      </c>
      <c r="B20" s="44">
        <v>1</v>
      </c>
      <c r="C20" s="44" t="s">
        <v>26</v>
      </c>
      <c r="D20" s="68" t="s">
        <v>34</v>
      </c>
      <c r="E20" s="20"/>
      <c r="F20" s="20">
        <f t="shared" si="5"/>
        <v>0</v>
      </c>
      <c r="G20" s="18" t="s">
        <v>10</v>
      </c>
      <c r="H20" s="18"/>
      <c r="I20" s="19" t="e">
        <f t="shared" si="4"/>
        <v>#VALUE!</v>
      </c>
    </row>
    <row r="21" spans="1:9" s="1" customFormat="1" x14ac:dyDescent="0.35">
      <c r="A21" s="53">
        <v>4</v>
      </c>
      <c r="B21" s="44">
        <v>50</v>
      </c>
      <c r="C21" s="44" t="s">
        <v>20</v>
      </c>
      <c r="D21" s="69" t="s">
        <v>29</v>
      </c>
      <c r="E21" s="20"/>
      <c r="F21" s="20">
        <f t="shared" si="5"/>
        <v>0</v>
      </c>
      <c r="G21" s="18" t="s">
        <v>10</v>
      </c>
      <c r="H21" s="18"/>
      <c r="I21" s="19" t="e">
        <f t="shared" si="4"/>
        <v>#VALUE!</v>
      </c>
    </row>
    <row r="22" spans="1:9" x14ac:dyDescent="0.35">
      <c r="A22" s="53">
        <v>5</v>
      </c>
      <c r="B22" s="44">
        <v>200</v>
      </c>
      <c r="C22" s="44" t="s">
        <v>26</v>
      </c>
      <c r="D22" s="70" t="s">
        <v>35</v>
      </c>
      <c r="E22" s="20"/>
      <c r="F22" s="20">
        <f t="shared" si="5"/>
        <v>0</v>
      </c>
      <c r="G22" s="18" t="s">
        <v>10</v>
      </c>
      <c r="H22" s="18"/>
      <c r="I22" s="19" t="e">
        <f t="shared" si="4"/>
        <v>#VALUE!</v>
      </c>
    </row>
    <row r="23" spans="1:9" s="1" customFormat="1" x14ac:dyDescent="0.35">
      <c r="A23" s="53">
        <v>6</v>
      </c>
      <c r="B23" s="44">
        <v>25</v>
      </c>
      <c r="C23" s="44" t="s">
        <v>20</v>
      </c>
      <c r="D23" s="70" t="s">
        <v>36</v>
      </c>
      <c r="E23" s="20"/>
      <c r="F23" s="20">
        <f t="shared" si="5"/>
        <v>0</v>
      </c>
      <c r="G23" s="18" t="s">
        <v>10</v>
      </c>
      <c r="H23" s="18"/>
      <c r="I23" s="19" t="e">
        <f t="shared" si="4"/>
        <v>#VALUE!</v>
      </c>
    </row>
    <row r="24" spans="1:9" s="1" customFormat="1" x14ac:dyDescent="0.35">
      <c r="A24" s="53">
        <v>7</v>
      </c>
      <c r="B24" s="44">
        <v>20</v>
      </c>
      <c r="C24" s="44" t="s">
        <v>20</v>
      </c>
      <c r="D24" s="70" t="s">
        <v>37</v>
      </c>
      <c r="E24" s="20"/>
      <c r="F24" s="20">
        <f t="shared" si="5"/>
        <v>0</v>
      </c>
      <c r="G24" s="18" t="s">
        <v>10</v>
      </c>
      <c r="H24" s="18"/>
      <c r="I24" s="19" t="e">
        <f t="shared" si="4"/>
        <v>#VALUE!</v>
      </c>
    </row>
    <row r="25" spans="1:9" x14ac:dyDescent="0.35">
      <c r="A25" s="53">
        <v>8</v>
      </c>
      <c r="B25" s="44">
        <v>200</v>
      </c>
      <c r="C25" s="44" t="s">
        <v>20</v>
      </c>
      <c r="D25" s="70" t="s">
        <v>38</v>
      </c>
      <c r="E25" s="20"/>
      <c r="F25" s="20">
        <f t="shared" si="5"/>
        <v>0</v>
      </c>
      <c r="G25" s="18" t="s">
        <v>10</v>
      </c>
      <c r="H25" s="18"/>
      <c r="I25" s="19" t="e">
        <f t="shared" si="4"/>
        <v>#VALUE!</v>
      </c>
    </row>
    <row r="26" spans="1:9" x14ac:dyDescent="0.35">
      <c r="A26" s="53">
        <v>9</v>
      </c>
      <c r="B26" s="44">
        <v>25</v>
      </c>
      <c r="C26" s="44" t="s">
        <v>20</v>
      </c>
      <c r="D26" s="71" t="s">
        <v>39</v>
      </c>
      <c r="E26" s="20"/>
      <c r="F26" s="20">
        <f t="shared" si="5"/>
        <v>0</v>
      </c>
      <c r="G26" s="18" t="s">
        <v>10</v>
      </c>
      <c r="H26" s="18"/>
      <c r="I26" s="19" t="e">
        <f t="shared" ref="I26:I32" si="6">(G26+H26)*B26</f>
        <v>#VALUE!</v>
      </c>
    </row>
    <row r="27" spans="1:9" s="1" customFormat="1" x14ac:dyDescent="0.35">
      <c r="A27" s="53">
        <v>10</v>
      </c>
      <c r="B27" s="44">
        <v>50</v>
      </c>
      <c r="C27" s="44" t="s">
        <v>20</v>
      </c>
      <c r="D27" s="71" t="s">
        <v>40</v>
      </c>
      <c r="E27" s="20"/>
      <c r="F27" s="20">
        <f t="shared" si="5"/>
        <v>0</v>
      </c>
      <c r="G27" s="18" t="s">
        <v>10</v>
      </c>
      <c r="H27" s="18"/>
      <c r="I27" s="19" t="e">
        <f t="shared" si="6"/>
        <v>#VALUE!</v>
      </c>
    </row>
    <row r="28" spans="1:9" s="1" customFormat="1" x14ac:dyDescent="0.35">
      <c r="A28" s="53">
        <v>11</v>
      </c>
      <c r="B28" s="44">
        <v>20</v>
      </c>
      <c r="C28" s="44" t="s">
        <v>20</v>
      </c>
      <c r="D28" s="72" t="s">
        <v>41</v>
      </c>
      <c r="E28" s="20"/>
      <c r="F28" s="20">
        <f t="shared" si="5"/>
        <v>0</v>
      </c>
      <c r="G28" s="18" t="s">
        <v>10</v>
      </c>
      <c r="H28" s="18"/>
      <c r="I28" s="19" t="e">
        <f t="shared" si="6"/>
        <v>#VALUE!</v>
      </c>
    </row>
    <row r="29" spans="1:9" x14ac:dyDescent="0.35">
      <c r="A29" s="53">
        <v>12</v>
      </c>
      <c r="B29" s="44">
        <v>300</v>
      </c>
      <c r="C29" s="44" t="s">
        <v>24</v>
      </c>
      <c r="D29" s="73" t="s">
        <v>42</v>
      </c>
      <c r="E29" s="20"/>
      <c r="F29" s="20">
        <f t="shared" si="5"/>
        <v>0</v>
      </c>
      <c r="G29" s="18" t="s">
        <v>10</v>
      </c>
      <c r="H29" s="18"/>
      <c r="I29" s="19" t="e">
        <f t="shared" si="6"/>
        <v>#VALUE!</v>
      </c>
    </row>
    <row r="30" spans="1:9" s="1" customFormat="1" x14ac:dyDescent="0.35">
      <c r="A30" s="53">
        <v>13</v>
      </c>
      <c r="B30" s="44">
        <v>100</v>
      </c>
      <c r="C30" s="44" t="s">
        <v>24</v>
      </c>
      <c r="D30" s="70" t="s">
        <v>43</v>
      </c>
      <c r="E30" s="20"/>
      <c r="F30" s="20">
        <f t="shared" si="5"/>
        <v>0</v>
      </c>
      <c r="G30" s="18" t="s">
        <v>10</v>
      </c>
      <c r="H30" s="18"/>
      <c r="I30" s="19" t="e">
        <f t="shared" si="6"/>
        <v>#VALUE!</v>
      </c>
    </row>
    <row r="31" spans="1:9" s="1" customFormat="1" x14ac:dyDescent="0.35">
      <c r="A31" s="53">
        <v>14</v>
      </c>
      <c r="B31" s="44">
        <v>50</v>
      </c>
      <c r="C31" s="44" t="s">
        <v>24</v>
      </c>
      <c r="D31" s="71" t="s">
        <v>44</v>
      </c>
      <c r="E31" s="20"/>
      <c r="F31" s="20">
        <f t="shared" si="5"/>
        <v>0</v>
      </c>
      <c r="G31" s="18" t="s">
        <v>10</v>
      </c>
      <c r="H31" s="18"/>
      <c r="I31" s="19" t="e">
        <f t="shared" si="6"/>
        <v>#VALUE!</v>
      </c>
    </row>
    <row r="32" spans="1:9" x14ac:dyDescent="0.35">
      <c r="A32" s="53">
        <v>15</v>
      </c>
      <c r="B32" s="44">
        <v>1</v>
      </c>
      <c r="C32" s="44" t="s">
        <v>20</v>
      </c>
      <c r="D32" s="70" t="s">
        <v>45</v>
      </c>
      <c r="E32" s="20"/>
      <c r="F32" s="20">
        <f t="shared" si="5"/>
        <v>0</v>
      </c>
      <c r="G32" s="18" t="s">
        <v>10</v>
      </c>
      <c r="H32" s="18"/>
      <c r="I32" s="19" t="e">
        <f t="shared" si="6"/>
        <v>#VALUE!</v>
      </c>
    </row>
    <row r="33" spans="1:9" ht="29.5" thickBot="1" x14ac:dyDescent="0.4">
      <c r="A33" s="53">
        <v>16</v>
      </c>
      <c r="B33" s="44">
        <v>1</v>
      </c>
      <c r="C33" s="44" t="s">
        <v>20</v>
      </c>
      <c r="D33" s="74" t="s">
        <v>46</v>
      </c>
      <c r="E33" s="20"/>
      <c r="F33" s="20">
        <f t="shared" ref="F33" si="7">B33*E33</f>
        <v>0</v>
      </c>
      <c r="G33" s="18" t="s">
        <v>10</v>
      </c>
      <c r="H33" s="18"/>
      <c r="I33" s="19" t="e">
        <f t="shared" ref="I33" si="8">(G33+H33)*B33</f>
        <v>#VALUE!</v>
      </c>
    </row>
    <row r="34" spans="1:9" s="1" customFormat="1" ht="15" thickBot="1" x14ac:dyDescent="0.4">
      <c r="A34" s="31"/>
      <c r="B34" s="32"/>
      <c r="C34" s="32"/>
      <c r="D34" s="14" t="s">
        <v>30</v>
      </c>
      <c r="E34" s="33"/>
      <c r="F34" s="34">
        <f>SUM(F18:F33)</f>
        <v>0</v>
      </c>
      <c r="G34" s="35"/>
      <c r="H34" s="35"/>
      <c r="I34" s="36" t="e">
        <f>SUM(I18:I33)</f>
        <v>#VALUE!</v>
      </c>
    </row>
    <row r="35" spans="1:9" s="1" customFormat="1" ht="15" thickBot="1" x14ac:dyDescent="0.4">
      <c r="A35" s="10"/>
      <c r="B35" s="10"/>
      <c r="C35" s="10"/>
      <c r="D35" s="10"/>
      <c r="E35" s="10"/>
      <c r="F35" s="10"/>
      <c r="G35" s="10"/>
      <c r="H35" s="10"/>
      <c r="I35" s="10"/>
    </row>
    <row r="36" spans="1:9" s="1" customFormat="1" ht="57.5" customHeight="1" thickBot="1" x14ac:dyDescent="0.4">
      <c r="A36" s="11" t="s">
        <v>15</v>
      </c>
      <c r="B36" s="12" t="s">
        <v>5</v>
      </c>
      <c r="C36" s="12" t="s">
        <v>6</v>
      </c>
      <c r="D36" s="21" t="s">
        <v>16</v>
      </c>
      <c r="E36" s="12" t="s">
        <v>17</v>
      </c>
      <c r="F36" s="12" t="s">
        <v>18</v>
      </c>
      <c r="G36" s="12" t="s">
        <v>0</v>
      </c>
      <c r="H36" s="12" t="s">
        <v>1</v>
      </c>
      <c r="I36" s="13" t="s">
        <v>3</v>
      </c>
    </row>
    <row r="37" spans="1:9" s="1" customFormat="1" x14ac:dyDescent="0.35">
      <c r="A37" s="29">
        <v>1</v>
      </c>
      <c r="B37" s="54">
        <v>20</v>
      </c>
      <c r="C37" s="54" t="s">
        <v>20</v>
      </c>
      <c r="D37" s="55" t="s">
        <v>55</v>
      </c>
      <c r="E37" s="56">
        <v>615</v>
      </c>
      <c r="F37" s="57">
        <f>(E37*B37)</f>
        <v>12300</v>
      </c>
      <c r="G37" s="16" t="s">
        <v>10</v>
      </c>
      <c r="H37" s="16"/>
      <c r="I37" s="17" t="e">
        <f>(G37+H37)*B37</f>
        <v>#VALUE!</v>
      </c>
    </row>
    <row r="38" spans="1:9" s="1" customFormat="1" x14ac:dyDescent="0.35">
      <c r="A38" s="30">
        <v>2</v>
      </c>
      <c r="B38" s="37">
        <v>10</v>
      </c>
      <c r="C38" s="37" t="s">
        <v>20</v>
      </c>
      <c r="D38" s="49" t="s">
        <v>56</v>
      </c>
      <c r="E38" s="50">
        <v>163</v>
      </c>
      <c r="F38" s="51">
        <f t="shared" ref="F38:F45" si="9">(E38*B38)</f>
        <v>1630</v>
      </c>
      <c r="G38" s="18" t="s">
        <v>10</v>
      </c>
      <c r="H38" s="18"/>
      <c r="I38" s="19" t="e">
        <f t="shared" ref="I38:I45" si="10">(G38+H38)*B38</f>
        <v>#VALUE!</v>
      </c>
    </row>
    <row r="39" spans="1:9" s="1" customFormat="1" x14ac:dyDescent="0.35">
      <c r="A39" s="30">
        <v>3</v>
      </c>
      <c r="B39" s="38">
        <v>10</v>
      </c>
      <c r="C39" s="37" t="s">
        <v>20</v>
      </c>
      <c r="D39" s="49" t="s">
        <v>57</v>
      </c>
      <c r="E39" s="50">
        <v>133</v>
      </c>
      <c r="F39" s="51">
        <f t="shared" si="9"/>
        <v>1330</v>
      </c>
      <c r="G39" s="18" t="s">
        <v>10</v>
      </c>
      <c r="H39" s="18"/>
      <c r="I39" s="19" t="e">
        <f t="shared" si="10"/>
        <v>#VALUE!</v>
      </c>
    </row>
    <row r="40" spans="1:9" s="1" customFormat="1" x14ac:dyDescent="0.35">
      <c r="A40" s="30">
        <v>4</v>
      </c>
      <c r="B40" s="37">
        <v>10</v>
      </c>
      <c r="C40" s="37" t="s">
        <v>20</v>
      </c>
      <c r="D40" s="47" t="s">
        <v>58</v>
      </c>
      <c r="E40" s="50">
        <v>126</v>
      </c>
      <c r="F40" s="51">
        <f t="shared" si="9"/>
        <v>1260</v>
      </c>
      <c r="G40" s="18" t="s">
        <v>10</v>
      </c>
      <c r="H40" s="18"/>
      <c r="I40" s="19" t="e">
        <f t="shared" si="10"/>
        <v>#VALUE!</v>
      </c>
    </row>
    <row r="41" spans="1:9" s="1" customFormat="1" x14ac:dyDescent="0.35">
      <c r="A41" s="30">
        <v>5</v>
      </c>
      <c r="B41" s="37">
        <v>10</v>
      </c>
      <c r="C41" s="37" t="s">
        <v>20</v>
      </c>
      <c r="D41" s="47" t="s">
        <v>59</v>
      </c>
      <c r="E41" s="50">
        <v>106</v>
      </c>
      <c r="F41" s="51">
        <f t="shared" si="9"/>
        <v>1060</v>
      </c>
      <c r="G41" s="18" t="s">
        <v>10</v>
      </c>
      <c r="H41" s="18"/>
      <c r="I41" s="19" t="e">
        <f t="shared" si="10"/>
        <v>#VALUE!</v>
      </c>
    </row>
    <row r="42" spans="1:9" s="1" customFormat="1" x14ac:dyDescent="0.35">
      <c r="A42" s="30">
        <v>6</v>
      </c>
      <c r="B42" s="37">
        <v>2</v>
      </c>
      <c r="C42" s="37" t="s">
        <v>20</v>
      </c>
      <c r="D42" s="49" t="s">
        <v>60</v>
      </c>
      <c r="E42" s="50">
        <v>3500</v>
      </c>
      <c r="F42" s="51">
        <f t="shared" si="9"/>
        <v>7000</v>
      </c>
      <c r="G42" s="18" t="s">
        <v>10</v>
      </c>
      <c r="H42" s="18"/>
      <c r="I42" s="19" t="e">
        <f t="shared" si="10"/>
        <v>#VALUE!</v>
      </c>
    </row>
    <row r="43" spans="1:9" s="1" customFormat="1" x14ac:dyDescent="0.35">
      <c r="A43" s="30">
        <v>7</v>
      </c>
      <c r="B43" s="37">
        <v>2</v>
      </c>
      <c r="C43" s="37" t="s">
        <v>27</v>
      </c>
      <c r="D43" s="47" t="s">
        <v>61</v>
      </c>
      <c r="E43" s="50">
        <v>177</v>
      </c>
      <c r="F43" s="51">
        <f t="shared" si="9"/>
        <v>354</v>
      </c>
      <c r="G43" s="18" t="s">
        <v>10</v>
      </c>
      <c r="H43" s="18"/>
      <c r="I43" s="19" t="e">
        <f t="shared" si="10"/>
        <v>#VALUE!</v>
      </c>
    </row>
    <row r="44" spans="1:9" s="1" customFormat="1" x14ac:dyDescent="0.35">
      <c r="A44" s="30">
        <v>8</v>
      </c>
      <c r="B44" s="37">
        <v>20</v>
      </c>
      <c r="C44" s="37" t="s">
        <v>20</v>
      </c>
      <c r="D44" s="49" t="s">
        <v>62</v>
      </c>
      <c r="E44" s="48">
        <v>120</v>
      </c>
      <c r="F44" s="51">
        <f t="shared" si="9"/>
        <v>2400</v>
      </c>
      <c r="G44" s="18" t="s">
        <v>10</v>
      </c>
      <c r="H44" s="18"/>
      <c r="I44" s="19" t="e">
        <f t="shared" si="10"/>
        <v>#VALUE!</v>
      </c>
    </row>
    <row r="45" spans="1:9" s="1" customFormat="1" ht="15" thickBot="1" x14ac:dyDescent="0.4">
      <c r="A45" s="30">
        <v>9</v>
      </c>
      <c r="B45" s="38">
        <v>2</v>
      </c>
      <c r="C45" s="37" t="s">
        <v>20</v>
      </c>
      <c r="D45" s="49" t="s">
        <v>63</v>
      </c>
      <c r="E45" s="48">
        <v>230</v>
      </c>
      <c r="F45" s="51">
        <f t="shared" si="9"/>
        <v>460</v>
      </c>
      <c r="G45" s="18" t="s">
        <v>10</v>
      </c>
      <c r="H45" s="18"/>
      <c r="I45" s="19" t="e">
        <f t="shared" si="10"/>
        <v>#VALUE!</v>
      </c>
    </row>
    <row r="46" spans="1:9" s="1" customFormat="1" ht="15" thickBot="1" x14ac:dyDescent="0.4">
      <c r="A46" s="22"/>
      <c r="B46" s="23"/>
      <c r="C46" s="23"/>
      <c r="D46" s="14" t="s">
        <v>19</v>
      </c>
      <c r="E46" s="64">
        <f>SUM(F37:F45)</f>
        <v>27794</v>
      </c>
      <c r="F46" s="65"/>
      <c r="G46" s="24"/>
      <c r="H46" s="64" t="e">
        <f>SUM(I37:I45)</f>
        <v>#VALUE!</v>
      </c>
      <c r="I46" s="65"/>
    </row>
    <row r="47" spans="1:9" s="1" customFormat="1" ht="15" thickBot="1" x14ac:dyDescent="0.4">
      <c r="A47" s="22"/>
      <c r="B47" s="23"/>
      <c r="C47" s="23"/>
      <c r="D47" s="24" t="s">
        <v>23</v>
      </c>
      <c r="E47" s="64"/>
      <c r="F47" s="65"/>
      <c r="G47" s="24"/>
      <c r="H47" s="64" t="e">
        <f>I15+I34+H46</f>
        <v>#VALUE!</v>
      </c>
      <c r="I47" s="65"/>
    </row>
    <row r="48" spans="1:9" s="1" customFormat="1" x14ac:dyDescent="0.35">
      <c r="A48" s="7"/>
    </row>
    <row r="49" spans="1:9" s="1" customFormat="1" x14ac:dyDescent="0.35">
      <c r="A49" s="6" t="s">
        <v>13</v>
      </c>
      <c r="B49" s="7"/>
      <c r="C49" s="6"/>
      <c r="E49" s="8"/>
      <c r="F49" s="8"/>
      <c r="G49" s="8"/>
      <c r="H49" s="8"/>
      <c r="I49" s="7"/>
    </row>
    <row r="50" spans="1:9" s="1" customFormat="1" x14ac:dyDescent="0.35">
      <c r="A50" s="1" t="s">
        <v>4</v>
      </c>
      <c r="B50" s="58" t="s">
        <v>8</v>
      </c>
      <c r="C50" s="58"/>
      <c r="D50" s="58"/>
      <c r="F50" s="9"/>
      <c r="G50" s="6" t="s">
        <v>2</v>
      </c>
      <c r="I50" s="7"/>
    </row>
    <row r="51" spans="1:9" s="1" customFormat="1" x14ac:dyDescent="0.35">
      <c r="A51" s="8" t="s">
        <v>12</v>
      </c>
      <c r="B51" s="7"/>
      <c r="C51" s="6"/>
      <c r="F51" s="8"/>
      <c r="H51" s="8"/>
      <c r="I51" s="7"/>
    </row>
    <row r="52" spans="1:9" s="1" customFormat="1" x14ac:dyDescent="0.35">
      <c r="A52" s="8"/>
      <c r="B52" s="7"/>
      <c r="C52" s="6"/>
      <c r="F52" s="8"/>
      <c r="H52" s="8"/>
      <c r="I52" s="7"/>
    </row>
    <row r="53" spans="1:9" s="1" customFormat="1" x14ac:dyDescent="0.35">
      <c r="A53" s="8"/>
      <c r="B53" s="7"/>
      <c r="C53" s="6"/>
      <c r="F53" s="8"/>
      <c r="H53" s="8"/>
      <c r="I53" s="7"/>
    </row>
    <row r="54" spans="1:9" s="1" customFormat="1" x14ac:dyDescent="0.35">
      <c r="A54" s="8"/>
      <c r="B54" s="7"/>
      <c r="C54" s="6"/>
      <c r="F54" s="8"/>
      <c r="H54" s="8"/>
      <c r="I54" s="7"/>
    </row>
    <row r="55" spans="1:9" s="1" customFormat="1" x14ac:dyDescent="0.35">
      <c r="A55" s="8"/>
      <c r="B55" s="7"/>
      <c r="C55" s="6"/>
      <c r="F55" s="8"/>
      <c r="H55" s="8"/>
      <c r="I55" s="7"/>
    </row>
    <row r="56" spans="1:9" s="1" customFormat="1" x14ac:dyDescent="0.35">
      <c r="A56" s="7"/>
      <c r="B56" s="7"/>
      <c r="C56" s="6"/>
      <c r="D56" s="59" t="s">
        <v>7</v>
      </c>
      <c r="E56" s="59"/>
      <c r="F56" s="59"/>
      <c r="G56" s="59"/>
      <c r="H56" s="8"/>
      <c r="I56" s="7"/>
    </row>
    <row r="57" spans="1:9" s="1" customFormat="1" x14ac:dyDescent="0.35">
      <c r="A57" s="7"/>
      <c r="B57" s="7"/>
      <c r="C57" s="6"/>
      <c r="D57" s="58" t="s">
        <v>9</v>
      </c>
      <c r="E57" s="58"/>
      <c r="F57" s="58"/>
      <c r="G57" s="58"/>
      <c r="H57" s="8"/>
      <c r="I57" s="7"/>
    </row>
    <row r="58" spans="1:9" s="1" customFormat="1" x14ac:dyDescent="0.35">
      <c r="A58" s="6"/>
      <c r="D58" s="58" t="s">
        <v>11</v>
      </c>
      <c r="E58" s="58"/>
      <c r="F58" s="58"/>
      <c r="G58" s="58"/>
      <c r="I58" s="7"/>
    </row>
    <row r="59" spans="1:9" s="1" customFormat="1" x14ac:dyDescent="0.35">
      <c r="A59" s="7"/>
      <c r="I59" s="7"/>
    </row>
    <row r="60" spans="1:9" s="1" customFormat="1" x14ac:dyDescent="0.35">
      <c r="A60" s="7"/>
      <c r="I60" s="7"/>
    </row>
    <row r="61" spans="1:9" s="1" customFormat="1" x14ac:dyDescent="0.35">
      <c r="A61" s="7"/>
      <c r="I61" s="7"/>
    </row>
    <row r="62" spans="1:9" s="1" customFormat="1" x14ac:dyDescent="0.35">
      <c r="A62" s="7"/>
      <c r="I62" s="7"/>
    </row>
    <row r="63" spans="1:9" s="1" customFormat="1" x14ac:dyDescent="0.35">
      <c r="A63" s="7"/>
      <c r="I63" s="7"/>
    </row>
    <row r="64" spans="1:9" s="1" customFormat="1" x14ac:dyDescent="0.35">
      <c r="A64" s="7"/>
      <c r="I64" s="7"/>
    </row>
    <row r="65" spans="1:9" s="1" customFormat="1" x14ac:dyDescent="0.35">
      <c r="A65" s="7"/>
      <c r="I65" s="7"/>
    </row>
    <row r="66" spans="1:9" s="1" customFormat="1" x14ac:dyDescent="0.35">
      <c r="A66" s="7"/>
      <c r="I66" s="7"/>
    </row>
    <row r="67" spans="1:9" s="1" customFormat="1" x14ac:dyDescent="0.35">
      <c r="A67" s="7"/>
      <c r="I67" s="7"/>
    </row>
    <row r="68" spans="1:9" s="1" customFormat="1" x14ac:dyDescent="0.35">
      <c r="A68" s="7"/>
      <c r="I68" s="7"/>
    </row>
    <row r="69" spans="1:9" s="1" customFormat="1" x14ac:dyDescent="0.35">
      <c r="A69" s="7"/>
      <c r="I69" s="7"/>
    </row>
    <row r="70" spans="1:9" s="1" customFormat="1" x14ac:dyDescent="0.35">
      <c r="A70" s="7"/>
      <c r="I70" s="7"/>
    </row>
    <row r="71" spans="1:9" s="1" customFormat="1" x14ac:dyDescent="0.35">
      <c r="A71" s="7"/>
    </row>
    <row r="72" spans="1:9" s="1" customFormat="1" x14ac:dyDescent="0.35">
      <c r="A72" s="7"/>
    </row>
    <row r="73" spans="1:9" s="1" customFormat="1" x14ac:dyDescent="0.35">
      <c r="A73" s="7"/>
    </row>
    <row r="74" spans="1:9" s="1" customFormat="1" x14ac:dyDescent="0.35">
      <c r="A74" s="7"/>
    </row>
    <row r="75" spans="1:9" s="1" customFormat="1" x14ac:dyDescent="0.35">
      <c r="A75" s="7"/>
    </row>
    <row r="76" spans="1:9" s="1" customFormat="1" x14ac:dyDescent="0.35">
      <c r="A76" s="7"/>
    </row>
    <row r="77" spans="1:9" s="1" customFormat="1" x14ac:dyDescent="0.35">
      <c r="A77" s="7"/>
    </row>
    <row r="78" spans="1:9" s="1" customFormat="1" x14ac:dyDescent="0.35">
      <c r="A78" s="7"/>
    </row>
    <row r="79" spans="1:9" s="1" customFormat="1" x14ac:dyDescent="0.35">
      <c r="A79" s="7"/>
    </row>
    <row r="80" spans="1:9" s="1" customFormat="1" x14ac:dyDescent="0.35">
      <c r="A80" s="7"/>
    </row>
    <row r="81" spans="1:1" s="1" customFormat="1" x14ac:dyDescent="0.35">
      <c r="A81" s="7"/>
    </row>
    <row r="82" spans="1:1" s="1" customFormat="1" x14ac:dyDescent="0.35">
      <c r="A82" s="7"/>
    </row>
    <row r="83" spans="1:1" s="1" customFormat="1" x14ac:dyDescent="0.35">
      <c r="A83" s="7"/>
    </row>
    <row r="84" spans="1:1" s="1" customFormat="1" x14ac:dyDescent="0.35"/>
    <row r="85" spans="1:1" s="1" customFormat="1" x14ac:dyDescent="0.35"/>
    <row r="86" spans="1:1" s="1" customFormat="1" x14ac:dyDescent="0.35"/>
    <row r="87" spans="1:1" s="1" customFormat="1" x14ac:dyDescent="0.35"/>
    <row r="88" spans="1:1" s="1" customFormat="1" x14ac:dyDescent="0.35"/>
    <row r="89" spans="1:1" s="1" customFormat="1" x14ac:dyDescent="0.35"/>
    <row r="90" spans="1:1" s="1" customFormat="1" x14ac:dyDescent="0.35"/>
    <row r="91" spans="1:1" s="1" customFormat="1" x14ac:dyDescent="0.35"/>
    <row r="92" spans="1:1" s="1" customFormat="1" x14ac:dyDescent="0.35"/>
    <row r="93" spans="1:1" s="1" customFormat="1" x14ac:dyDescent="0.35"/>
  </sheetData>
  <mergeCells count="11">
    <mergeCell ref="D58:G58"/>
    <mergeCell ref="D57:G57"/>
    <mergeCell ref="D56:G56"/>
    <mergeCell ref="A2:I2"/>
    <mergeCell ref="A3:I3"/>
    <mergeCell ref="A4:I4"/>
    <mergeCell ref="B50:D50"/>
    <mergeCell ref="H46:I46"/>
    <mergeCell ref="E46:F46"/>
    <mergeCell ref="E47:F47"/>
    <mergeCell ref="H47:I47"/>
  </mergeCells>
  <printOptions horizontalCentered="1"/>
  <pageMargins left="0.23622047244094491" right="0.23622047244094491" top="0.43307086614173229" bottom="0.4330708661417322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elektro</vt:lpstr>
      <vt:lpstr>elektro!Oblast_tisku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2026-03-27T09:31:05Z</dcterms:modified>
</cp:coreProperties>
</file>