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117" documentId="14_{D2BC0033-DA82-4940-AB1F-F12A28CD241A}" xr6:coauthVersionLast="47" xr6:coauthVersionMax="47" xr10:uidLastSave="{7915182E-A8F9-47F9-8CD8-A9740CA0C929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2" l="1"/>
  <c r="H20" i="2"/>
  <c r="F20" i="2"/>
  <c r="H19" i="2"/>
  <c r="F19" i="2"/>
  <c r="H18" i="2"/>
  <c r="F18" i="2"/>
  <c r="H17" i="2"/>
  <c r="F17" i="2"/>
  <c r="H16" i="2"/>
  <c r="F16" i="2"/>
  <c r="H15" i="2"/>
  <c r="F15" i="2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7" i="2"/>
  <c r="F7" i="2"/>
  <c r="H28" i="2"/>
  <c r="F28" i="2"/>
  <c r="H27" i="2"/>
  <c r="F27" i="2"/>
  <c r="H26" i="2"/>
  <c r="F26" i="2"/>
  <c r="H25" i="2"/>
  <c r="F25" i="2"/>
  <c r="H24" i="2"/>
  <c r="F24" i="2"/>
  <c r="H23" i="2"/>
  <c r="F23" i="2"/>
  <c r="H22" i="2"/>
  <c r="F22" i="2"/>
  <c r="H21" i="2"/>
  <c r="F21" i="2"/>
  <c r="F43" i="2" l="1"/>
  <c r="H43" i="2"/>
  <c r="F44" i="2"/>
  <c r="H44" i="2"/>
  <c r="F45" i="2"/>
  <c r="H45" i="2"/>
  <c r="H46" i="2" l="1"/>
  <c r="F46" i="2"/>
  <c r="H37" i="2" l="1"/>
  <c r="F37" i="2"/>
  <c r="H36" i="2"/>
  <c r="F36" i="2"/>
  <c r="H35" i="2"/>
  <c r="F35" i="2"/>
  <c r="H34" i="2"/>
  <c r="F34" i="2"/>
  <c r="H33" i="2"/>
  <c r="F33" i="2"/>
  <c r="H32" i="2"/>
  <c r="F32" i="2"/>
  <c r="H31" i="2"/>
  <c r="F31" i="2"/>
  <c r="H30" i="2"/>
  <c r="F30" i="2"/>
  <c r="H29" i="2" l="1"/>
  <c r="F29" i="2"/>
  <c r="H42" i="2" l="1"/>
  <c r="G47" i="2" s="1"/>
  <c r="F42" i="2"/>
  <c r="E47" i="2" l="1"/>
  <c r="F6" i="2" l="1"/>
  <c r="H6" i="2" l="1"/>
  <c r="G38" i="2" l="1"/>
  <c r="G48" i="2" s="1"/>
  <c r="F1041382" i="2"/>
</calcChain>
</file>

<file path=xl/sharedStrings.xml><?xml version="1.0" encoding="utf-8"?>
<sst xmlns="http://schemas.openxmlformats.org/spreadsheetml/2006/main" count="139" uniqueCount="62">
  <si>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</si>
  <si>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</si>
  <si>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</si>
  <si>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</si>
  <si>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</si>
  <si>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</si>
  <si>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</si>
  <si>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</si>
  <si>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</si>
  <si>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</si>
  <si>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</si>
  <si>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</si>
  <si>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</si>
  <si>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</si>
  <si>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</si>
  <si>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</si>
  <si>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</si>
  <si>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Mezisoučet za Ubytovací služby a Stravovací služby:</t>
  </si>
  <si>
    <t>Příloha č. 1 - Specifikace předmětu koupě / veřejné zakázky</t>
  </si>
  <si>
    <t>Mezisoučet za sklad údržby:</t>
  </si>
  <si>
    <t>Předmět dodávky do skladu údržby 976, místnost G112A, na ulici 17. listopadu 15, Ostrava-Poruba, převezme Renáta Polanská, telefon +420597323344</t>
  </si>
  <si>
    <t>Dodávka pro Ubytovací služby a Stravovací služby, převezme Stupková Jaroslava tel. 596996441, sklad údržby - místnost č.A1/16, Studentská 1770/1, Ostrava - Poruba, 700 32</t>
  </si>
  <si>
    <t>Dodávka instalatérského materiálu 1/2026</t>
  </si>
  <si>
    <t>HT spojka průměr 40</t>
  </si>
  <si>
    <t>Ventil kulový, závit vnitřní/vnitřní, voda, 1/2"-1/2"</t>
  </si>
  <si>
    <t>Ventil kulový, závit vnitřní/vněší, voda, 1/2"</t>
  </si>
  <si>
    <t>Těsnění Okroužek k vršku 1/2"  12x16</t>
  </si>
  <si>
    <t>Pojistný ventil na TUV 527, 1"x 5/4", 8bar</t>
  </si>
  <si>
    <t>Koleno HT50/87                                                                                    3748</t>
  </si>
  <si>
    <t>KS</t>
  </si>
  <si>
    <t>Koleno HT 40/30                                                                                   2834</t>
  </si>
  <si>
    <t>koleno HT 40/15                                                                                   2830</t>
  </si>
  <si>
    <t>T-kus HT 40x40/87                                                                          2862</t>
  </si>
  <si>
    <t>trubka HT 50/500                                                                                 3423</t>
  </si>
  <si>
    <t>trubka HT 50/1000                                                                                3256</t>
  </si>
  <si>
    <t>ventil vypouštěcí  kulový s pákou3/4"                                            3926</t>
  </si>
  <si>
    <t>zahradní ventil 1/2"                                                                               3883</t>
  </si>
  <si>
    <t>Rohový ventil 1/2"x3/8" s filtrem                                                       4076</t>
  </si>
  <si>
    <t>Mosazná vsuvka MM 1/2"x3/8" redukovaná                                 3602</t>
  </si>
  <si>
    <t>WC deska Helena     T3550                                                                    4075</t>
  </si>
  <si>
    <t>Mosazná vsuvka MM 1/2"                                                                     3385</t>
  </si>
  <si>
    <t>PPR přechod vnější 25x3/4" KZ                                                             2878</t>
  </si>
  <si>
    <t>PPR přechod vnitřní 25x3/4"                                                                2867</t>
  </si>
  <si>
    <t>PPR Koleno s kovovým závitem vnějším 25/90                                 4332</t>
  </si>
  <si>
    <t xml:space="preserve">PPR koleno s kovovým závitem vnějším 20/90                     4240                   </t>
  </si>
  <si>
    <t>PPR nátrubek 20                                                                                      2974</t>
  </si>
  <si>
    <t xml:space="preserve">PPR přechodka 20x3/4" s kovovým závitem vnějším           3099                   </t>
  </si>
  <si>
    <t xml:space="preserve">PPR přechodka 20x1/2" s kovovým závitem vnějším            3979                      </t>
  </si>
  <si>
    <t>PPR záslepka 20                                                                                       3407</t>
  </si>
  <si>
    <t xml:space="preserve">ks </t>
  </si>
  <si>
    <t>Tyč závitová M10x1000mm                                                                  3208</t>
  </si>
  <si>
    <t xml:space="preserve"> PPR Plastová příchytka 20                                                                      4346</t>
  </si>
  <si>
    <t>Ventil napouštěcí 1/2" boční T-2443                                                 3166</t>
  </si>
  <si>
    <t>ventil napouštěcí boční 3/8"x1/2"                                                      2612</t>
  </si>
  <si>
    <t>Umyvadlová  baterie 92007 Titania Iris                                            2461</t>
  </si>
  <si>
    <t>Sifon umyvadlový DN40 EU0N441                                                      4014</t>
  </si>
  <si>
    <t>Sifon dřezový DN50/DN40 T-706                                                        4150</t>
  </si>
  <si>
    <t>Novaservis Metalia 55   55074 CR dřezová / umyvadlová baterie nástěnná 100 mm</t>
  </si>
  <si>
    <t>Novaservis Metalia 55 55070/T.0 dřezová / umyvadlová baterie nástěnná 150 mm</t>
  </si>
  <si>
    <t>Dřezová baterie Metalia 55091,0 chrom, stojánková</t>
  </si>
  <si>
    <t>Slovarm - Sifon umyvadlový, bez výpusti T-1015/I DN40 - 621559</t>
  </si>
  <si>
    <t>sádra bílá/bal 1kg malířská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</si>
</sst>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11"/>
      <color indexed="8"/>
      <name val="Cambria"/>
      <family val="1"/>
      <charset val="238"/>
      <scheme val="major"/>
    </font>
    <font>
      <sz val="11"/>
      <color theme="1"/>
      <name val="Cambria"/>
      <family val="1"/>
      <charset val="238"/>
      <scheme val="major"/>
    </font>
    <font>
      <sz val="11"/>
      <color rgb="FF193137"/>
      <name val="Cambria"/>
      <family val="1"/>
      <charset val="238"/>
      <scheme val="major"/>
    </font>
    <font>
      <sz val="11"/>
      <color theme="1"/>
      <name val="Calibri"/>
      <family val="2"/>
      <charset val="238"/>
    </font>
    <font>
      <sz val="11"/>
      <color theme="1" tint="4.9989318521683403E-2"/>
      <name val="Calibri"/>
      <family val="2"/>
      <charset val="238"/>
    </font>
    <font>
      <sz val="10"/>
      <color rgb="FF2E2E2E"/>
      <name val="Arial"/>
      <family val="2"/>
      <charset val="238"/>
    </font>
    <font>
      <sz val="10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7">
    <xf numFmtId="0" fontId="0" fillId="0" borderId="0" xfId="0"/>
    <xf numFmtId="0" fontId="8" fillId="0" borderId="0" xfId="0" applyFont="1" applyAlignment="1">
      <alignment vertical="center"/>
    </xf>
    <xf numFmtId="164" fontId="7" fillId="2" borderId="1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164" fontId="8" fillId="0" borderId="0" xfId="0" applyNumberFormat="1" applyFont="1" applyAlignment="1">
      <alignment vertical="center"/>
    </xf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7" fillId="2" borderId="3" xfId="0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center" vertical="center"/>
    </xf>
    <xf numFmtId="164" fontId="6" fillId="0" borderId="11" xfId="0" applyNumberFormat="1" applyFont="1" applyBorder="1" applyAlignment="1">
      <alignment horizontal="right" vertical="center"/>
    </xf>
    <xf numFmtId="164" fontId="6" fillId="0" borderId="12" xfId="0" applyNumberFormat="1" applyFont="1" applyBorder="1" applyAlignment="1">
      <alignment horizontal="right" vertical="center"/>
    </xf>
    <xf numFmtId="0" fontId="17" fillId="4" borderId="8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164" fontId="14" fillId="4" borderId="9" xfId="0" applyNumberFormat="1" applyFont="1" applyFill="1" applyBorder="1" applyAlignment="1">
      <alignment horizontal="center" vertical="center" wrapText="1"/>
    </xf>
    <xf numFmtId="164" fontId="11" fillId="4" borderId="9" xfId="0" applyNumberFormat="1" applyFont="1" applyFill="1" applyBorder="1" applyAlignment="1">
      <alignment horizontal="center" vertical="center" wrapText="1"/>
    </xf>
    <xf numFmtId="164" fontId="10" fillId="4" borderId="10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right" vertical="center"/>
    </xf>
    <xf numFmtId="164" fontId="12" fillId="0" borderId="2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right" vertical="center"/>
    </xf>
    <xf numFmtId="0" fontId="16" fillId="4" borderId="9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14" fillId="4" borderId="9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right" vertical="center"/>
    </xf>
    <xf numFmtId="164" fontId="7" fillId="0" borderId="3" xfId="0" applyNumberFormat="1" applyFont="1" applyBorder="1"/>
    <xf numFmtId="164" fontId="7" fillId="0" borderId="1" xfId="0" applyNumberFormat="1" applyFont="1" applyBorder="1"/>
    <xf numFmtId="1" fontId="20" fillId="0" borderId="7" xfId="0" applyNumberFormat="1" applyFont="1" applyBorder="1" applyAlignment="1">
      <alignment horizontal="center" vertical="center"/>
    </xf>
    <xf numFmtId="1" fontId="20" fillId="0" borderId="6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1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wrapText="1"/>
    </xf>
    <xf numFmtId="0" fontId="21" fillId="0" borderId="7" xfId="0" applyFont="1" applyBorder="1" applyAlignment="1">
      <alignment horizontal="center"/>
    </xf>
    <xf numFmtId="1" fontId="22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wrapText="1"/>
    </xf>
    <xf numFmtId="0" fontId="21" fillId="0" borderId="6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1" fontId="22" fillId="0" borderId="16" xfId="0" applyNumberFormat="1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4" fillId="0" borderId="16" xfId="0" applyFont="1" applyBorder="1" applyAlignment="1">
      <alignment horizontal="left" vertical="center"/>
    </xf>
    <xf numFmtId="164" fontId="7" fillId="0" borderId="16" xfId="0" applyNumberFormat="1" applyFont="1" applyBorder="1"/>
    <xf numFmtId="164" fontId="7" fillId="2" borderId="16" xfId="0" applyNumberFormat="1" applyFont="1" applyFill="1" applyBorder="1" applyAlignment="1" applyProtection="1">
      <alignment horizontal="right" vertical="center"/>
      <protection locked="0"/>
    </xf>
    <xf numFmtId="164" fontId="6" fillId="0" borderId="17" xfId="0" applyNumberFormat="1" applyFont="1" applyBorder="1" applyAlignment="1">
      <alignment horizontal="right" vertical="center"/>
    </xf>
    <xf numFmtId="0" fontId="26" fillId="3" borderId="1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0" fontId="27" fillId="0" borderId="0" xfId="0" applyFont="1" applyAlignment="1">
      <alignment vertical="center" wrapText="1"/>
    </xf>
    <xf numFmtId="0" fontId="28" fillId="0" borderId="1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164" fontId="12" fillId="0" borderId="9" xfId="0" applyNumberFormat="1" applyFont="1" applyBorder="1" applyAlignment="1">
      <alignment horizontal="right" vertical="center"/>
    </xf>
    <xf numFmtId="164" fontId="12" fillId="0" borderId="10" xfId="0" applyNumberFormat="1" applyFont="1" applyBorder="1" applyAlignment="1">
      <alignment horizontal="right" vertical="center"/>
    </xf>
    <xf numFmtId="0" fontId="7" fillId="2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2" fillId="0" borderId="13" xfId="0" applyNumberFormat="1" applyFont="1" applyBorder="1" applyAlignment="1">
      <alignment horizontal="right" vertical="center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82"/>
  <sheetViews>
    <sheetView tabSelected="1" zoomScale="80" zoomScaleNormal="80" workbookViewId="0">
      <selection activeCell="E39" sqref="E39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84" style="1" customWidth="1"/>
    <col min="5" max="5" width="0.1796875" style="6" customWidth="1"/>
    <col min="6" max="6" width="0.36328125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74" t="s">
        <v>18</v>
      </c>
      <c r="B2" s="74"/>
      <c r="C2" s="74"/>
      <c r="D2" s="74"/>
      <c r="E2" s="74"/>
      <c r="F2" s="74"/>
      <c r="G2" s="74"/>
      <c r="H2" s="74"/>
    </row>
    <row r="3" spans="1:8" s="3" customFormat="1" ht="18.5" x14ac:dyDescent="0.35">
      <c r="A3" s="75" t="s">
        <v>22</v>
      </c>
      <c r="B3" s="74"/>
      <c r="C3" s="74"/>
      <c r="D3" s="74"/>
      <c r="E3" s="74"/>
      <c r="F3" s="74"/>
      <c r="G3" s="74"/>
      <c r="H3" s="74"/>
    </row>
    <row r="4" spans="1:8" s="3" customFormat="1" ht="19" thickBot="1" x14ac:dyDescent="0.4">
      <c r="A4" s="13"/>
      <c r="C4" s="13"/>
      <c r="D4" s="13"/>
      <c r="E4" s="13"/>
      <c r="F4" s="13"/>
      <c r="G4" s="13"/>
      <c r="H4" s="13"/>
    </row>
    <row r="5" spans="1:8" s="9" customFormat="1" ht="60" customHeight="1" thickBot="1" x14ac:dyDescent="0.4">
      <c r="A5" s="16" t="s">
        <v>12</v>
      </c>
      <c r="B5" s="28" t="s">
        <v>13</v>
      </c>
      <c r="C5" s="17" t="s">
        <v>14</v>
      </c>
      <c r="D5" s="32" t="s">
        <v>20</v>
      </c>
      <c r="E5" s="18" t="s">
        <v>3</v>
      </c>
      <c r="F5" s="18" t="s">
        <v>4</v>
      </c>
      <c r="G5" s="19" t="s">
        <v>1</v>
      </c>
      <c r="H5" s="20" t="s">
        <v>2</v>
      </c>
    </row>
    <row r="6" spans="1:8" s="9" customFormat="1" ht="15" customHeight="1" x14ac:dyDescent="0.35">
      <c r="A6" s="36">
        <v>1</v>
      </c>
      <c r="B6" s="43">
        <v>10</v>
      </c>
      <c r="C6" s="43" t="s">
        <v>16</v>
      </c>
      <c r="D6" s="44" t="s">
        <v>28</v>
      </c>
      <c r="E6" s="34">
        <v>11.9</v>
      </c>
      <c r="F6" s="34">
        <f t="shared" ref="F6:F34" si="0">SUM(E6*B6)</f>
        <v>119</v>
      </c>
      <c r="G6" s="12" t="s">
        <v>11</v>
      </c>
      <c r="H6" s="14" t="e">
        <f t="shared" ref="H6:H34" si="1">B6*G6</f>
        <v>#VALUE!</v>
      </c>
    </row>
    <row r="7" spans="1:8" x14ac:dyDescent="0.35">
      <c r="A7" s="42">
        <v>2</v>
      </c>
      <c r="B7" s="45">
        <v>10</v>
      </c>
      <c r="C7" s="45" t="s">
        <v>29</v>
      </c>
      <c r="D7" s="46" t="s">
        <v>30</v>
      </c>
      <c r="E7" s="35">
        <v>11.16</v>
      </c>
      <c r="F7" s="35">
        <f t="shared" si="0"/>
        <v>111.6</v>
      </c>
      <c r="G7" s="2" t="s">
        <v>11</v>
      </c>
      <c r="H7" s="15" t="e">
        <f t="shared" si="1"/>
        <v>#VALUE!</v>
      </c>
    </row>
    <row r="8" spans="1:8" x14ac:dyDescent="0.35">
      <c r="A8" s="37">
        <v>3</v>
      </c>
      <c r="B8" s="45">
        <v>10</v>
      </c>
      <c r="C8" s="45" t="s">
        <v>16</v>
      </c>
      <c r="D8" s="47" t="s">
        <v>31</v>
      </c>
      <c r="E8" s="35">
        <v>11.16</v>
      </c>
      <c r="F8" s="35">
        <f t="shared" si="0"/>
        <v>111.6</v>
      </c>
      <c r="G8" s="2" t="s">
        <v>11</v>
      </c>
      <c r="H8" s="15" t="e">
        <f t="shared" si="1"/>
        <v>#VALUE!</v>
      </c>
    </row>
    <row r="9" spans="1:8" x14ac:dyDescent="0.35">
      <c r="A9" s="37">
        <v>4</v>
      </c>
      <c r="B9" s="45">
        <v>2</v>
      </c>
      <c r="C9" s="45" t="s">
        <v>16</v>
      </c>
      <c r="D9" s="47" t="s">
        <v>32</v>
      </c>
      <c r="E9" s="35">
        <v>33.6</v>
      </c>
      <c r="F9" s="35">
        <f t="shared" si="0"/>
        <v>67.2</v>
      </c>
      <c r="G9" s="2" t="s">
        <v>11</v>
      </c>
      <c r="H9" s="15" t="e">
        <f t="shared" si="1"/>
        <v>#VALUE!</v>
      </c>
    </row>
    <row r="10" spans="1:8" x14ac:dyDescent="0.35">
      <c r="A10" s="42">
        <v>5</v>
      </c>
      <c r="B10" s="45">
        <v>3</v>
      </c>
      <c r="C10" s="45" t="s">
        <v>16</v>
      </c>
      <c r="D10" s="47" t="s">
        <v>33</v>
      </c>
      <c r="E10" s="35">
        <v>24.46</v>
      </c>
      <c r="F10" s="35">
        <f t="shared" si="0"/>
        <v>73.38</v>
      </c>
      <c r="G10" s="2" t="s">
        <v>11</v>
      </c>
      <c r="H10" s="15" t="e">
        <f t="shared" si="1"/>
        <v>#VALUE!</v>
      </c>
    </row>
    <row r="11" spans="1:8" x14ac:dyDescent="0.35">
      <c r="A11" s="37">
        <v>6</v>
      </c>
      <c r="B11" s="45">
        <v>6</v>
      </c>
      <c r="C11" s="45" t="s">
        <v>16</v>
      </c>
      <c r="D11" s="47" t="s">
        <v>34</v>
      </c>
      <c r="E11" s="35">
        <v>41.16</v>
      </c>
      <c r="F11" s="35">
        <f t="shared" si="0"/>
        <v>246.95999999999998</v>
      </c>
      <c r="G11" s="2" t="s">
        <v>11</v>
      </c>
      <c r="H11" s="15" t="e">
        <f t="shared" si="1"/>
        <v>#VALUE!</v>
      </c>
    </row>
    <row r="12" spans="1:8" x14ac:dyDescent="0.35">
      <c r="A12" s="42">
        <v>7</v>
      </c>
      <c r="B12" s="45">
        <v>2</v>
      </c>
      <c r="C12" s="45" t="s">
        <v>16</v>
      </c>
      <c r="D12" s="47" t="s">
        <v>35</v>
      </c>
      <c r="E12" s="35">
        <v>82.31</v>
      </c>
      <c r="F12" s="35">
        <f t="shared" si="0"/>
        <v>164.62</v>
      </c>
      <c r="G12" s="2" t="s">
        <v>11</v>
      </c>
      <c r="H12" s="15" t="e">
        <f t="shared" si="1"/>
        <v>#VALUE!</v>
      </c>
    </row>
    <row r="13" spans="1:8" x14ac:dyDescent="0.35">
      <c r="A13" s="37">
        <v>8</v>
      </c>
      <c r="B13" s="45">
        <v>10</v>
      </c>
      <c r="C13" s="45" t="s">
        <v>16</v>
      </c>
      <c r="D13" s="47" t="s">
        <v>36</v>
      </c>
      <c r="E13" s="35">
        <v>66.03</v>
      </c>
      <c r="F13" s="35">
        <f t="shared" si="0"/>
        <v>660.3</v>
      </c>
      <c r="G13" s="2" t="s">
        <v>11</v>
      </c>
      <c r="H13" s="15" t="e">
        <f t="shared" si="1"/>
        <v>#VALUE!</v>
      </c>
    </row>
    <row r="14" spans="1:8" x14ac:dyDescent="0.35">
      <c r="A14" s="37">
        <v>9</v>
      </c>
      <c r="B14" s="45">
        <v>20</v>
      </c>
      <c r="C14" s="45" t="s">
        <v>16</v>
      </c>
      <c r="D14" s="48" t="s">
        <v>37</v>
      </c>
      <c r="E14" s="35">
        <v>62.56</v>
      </c>
      <c r="F14" s="35">
        <f t="shared" si="0"/>
        <v>1251.2</v>
      </c>
      <c r="G14" s="2" t="s">
        <v>11</v>
      </c>
      <c r="H14" s="15" t="e">
        <f t="shared" si="1"/>
        <v>#VALUE!</v>
      </c>
    </row>
    <row r="15" spans="1:8" x14ac:dyDescent="0.35">
      <c r="A15" s="42">
        <v>10</v>
      </c>
      <c r="B15" s="45">
        <v>10</v>
      </c>
      <c r="C15" s="45" t="s">
        <v>16</v>
      </c>
      <c r="D15" s="48" t="s">
        <v>38</v>
      </c>
      <c r="E15" s="35">
        <v>19.010000000000002</v>
      </c>
      <c r="F15" s="35">
        <f t="shared" ref="F15:F20" si="2">SUM(E15*B15)</f>
        <v>190.10000000000002</v>
      </c>
      <c r="G15" s="2" t="s">
        <v>11</v>
      </c>
      <c r="H15" s="15" t="e">
        <f t="shared" ref="H15:H20" si="3">B15*G15</f>
        <v>#VALUE!</v>
      </c>
    </row>
    <row r="16" spans="1:8" x14ac:dyDescent="0.35">
      <c r="A16" s="37">
        <v>11</v>
      </c>
      <c r="B16" s="45">
        <v>15</v>
      </c>
      <c r="C16" s="45" t="s">
        <v>16</v>
      </c>
      <c r="D16" s="64" t="s">
        <v>39</v>
      </c>
      <c r="E16" s="35">
        <v>119</v>
      </c>
      <c r="F16" s="35">
        <f t="shared" si="2"/>
        <v>1785</v>
      </c>
      <c r="G16" s="2" t="s">
        <v>11</v>
      </c>
      <c r="H16" s="15" t="e">
        <f t="shared" si="3"/>
        <v>#VALUE!</v>
      </c>
    </row>
    <row r="17" spans="1:8" x14ac:dyDescent="0.35">
      <c r="A17" s="42">
        <v>12</v>
      </c>
      <c r="B17" s="45">
        <v>10</v>
      </c>
      <c r="C17" s="45" t="s">
        <v>16</v>
      </c>
      <c r="D17" s="65" t="s">
        <v>40</v>
      </c>
      <c r="E17" s="35">
        <v>21.4</v>
      </c>
      <c r="F17" s="35">
        <f t="shared" si="2"/>
        <v>214</v>
      </c>
      <c r="G17" s="2" t="s">
        <v>11</v>
      </c>
      <c r="H17" s="15" t="e">
        <f t="shared" si="3"/>
        <v>#VALUE!</v>
      </c>
    </row>
    <row r="18" spans="1:8" x14ac:dyDescent="0.35">
      <c r="A18" s="37">
        <v>13</v>
      </c>
      <c r="B18" s="45">
        <v>10</v>
      </c>
      <c r="C18" s="45" t="s">
        <v>16</v>
      </c>
      <c r="D18" s="47" t="s">
        <v>41</v>
      </c>
      <c r="E18" s="35">
        <v>77.52</v>
      </c>
      <c r="F18" s="35">
        <f t="shared" si="2"/>
        <v>775.19999999999993</v>
      </c>
      <c r="G18" s="2" t="s">
        <v>11</v>
      </c>
      <c r="H18" s="15" t="e">
        <f t="shared" si="3"/>
        <v>#VALUE!</v>
      </c>
    </row>
    <row r="19" spans="1:8" x14ac:dyDescent="0.35">
      <c r="A19" s="37">
        <v>14</v>
      </c>
      <c r="B19" s="45">
        <v>4</v>
      </c>
      <c r="C19" s="45" t="s">
        <v>16</v>
      </c>
      <c r="D19" s="48" t="s">
        <v>42</v>
      </c>
      <c r="E19" s="35">
        <v>65.95</v>
      </c>
      <c r="F19" s="35">
        <f t="shared" si="2"/>
        <v>263.8</v>
      </c>
      <c r="G19" s="2" t="s">
        <v>11</v>
      </c>
      <c r="H19" s="15" t="e">
        <f t="shared" si="3"/>
        <v>#VALUE!</v>
      </c>
    </row>
    <row r="20" spans="1:8" x14ac:dyDescent="0.35">
      <c r="A20" s="42">
        <v>15</v>
      </c>
      <c r="B20" s="45">
        <v>10</v>
      </c>
      <c r="C20" s="45" t="s">
        <v>16</v>
      </c>
      <c r="D20" s="47" t="s">
        <v>43</v>
      </c>
      <c r="E20" s="35">
        <v>70.66</v>
      </c>
      <c r="F20" s="35">
        <f t="shared" si="2"/>
        <v>706.59999999999991</v>
      </c>
      <c r="G20" s="2" t="s">
        <v>11</v>
      </c>
      <c r="H20" s="15" t="e">
        <f t="shared" si="3"/>
        <v>#VALUE!</v>
      </c>
    </row>
    <row r="21" spans="1:8" x14ac:dyDescent="0.35">
      <c r="A21" s="37">
        <v>16</v>
      </c>
      <c r="B21" s="45">
        <v>7</v>
      </c>
      <c r="C21" s="45" t="s">
        <v>16</v>
      </c>
      <c r="D21" s="66" t="s">
        <v>44</v>
      </c>
      <c r="E21" s="35">
        <v>64.709999999999994</v>
      </c>
      <c r="F21" s="35">
        <f t="shared" ref="F21:F28" si="4">SUM(E21*B21)</f>
        <v>452.96999999999997</v>
      </c>
      <c r="G21" s="2" t="s">
        <v>11</v>
      </c>
      <c r="H21" s="15" t="e">
        <f t="shared" ref="H21:H28" si="5">B21*G21</f>
        <v>#VALUE!</v>
      </c>
    </row>
    <row r="22" spans="1:8" x14ac:dyDescent="0.35">
      <c r="A22" s="42">
        <v>17</v>
      </c>
      <c r="B22" s="45">
        <v>50</v>
      </c>
      <c r="C22" s="45" t="s">
        <v>16</v>
      </c>
      <c r="D22" s="48" t="s">
        <v>45</v>
      </c>
      <c r="E22" s="35">
        <v>4.79</v>
      </c>
      <c r="F22" s="35">
        <f t="shared" si="4"/>
        <v>239.5</v>
      </c>
      <c r="G22" s="2" t="s">
        <v>11</v>
      </c>
      <c r="H22" s="15" t="e">
        <f t="shared" si="5"/>
        <v>#VALUE!</v>
      </c>
    </row>
    <row r="23" spans="1:8" x14ac:dyDescent="0.35">
      <c r="A23" s="37">
        <v>18</v>
      </c>
      <c r="B23" s="45">
        <v>10</v>
      </c>
      <c r="C23" s="45" t="s">
        <v>16</v>
      </c>
      <c r="D23" s="48" t="s">
        <v>46</v>
      </c>
      <c r="E23" s="35">
        <v>32.229999999999997</v>
      </c>
      <c r="F23" s="35">
        <f t="shared" si="4"/>
        <v>322.29999999999995</v>
      </c>
      <c r="G23" s="2" t="s">
        <v>11</v>
      </c>
      <c r="H23" s="15" t="e">
        <f t="shared" si="5"/>
        <v>#VALUE!</v>
      </c>
    </row>
    <row r="24" spans="1:8" x14ac:dyDescent="0.35">
      <c r="A24" s="37">
        <v>19</v>
      </c>
      <c r="B24" s="45">
        <v>10</v>
      </c>
      <c r="C24" s="45" t="s">
        <v>16</v>
      </c>
      <c r="D24" s="48" t="s">
        <v>47</v>
      </c>
      <c r="E24" s="35">
        <v>28.1</v>
      </c>
      <c r="F24" s="35">
        <f t="shared" si="4"/>
        <v>281</v>
      </c>
      <c r="G24" s="2" t="s">
        <v>11</v>
      </c>
      <c r="H24" s="15" t="e">
        <f t="shared" si="5"/>
        <v>#VALUE!</v>
      </c>
    </row>
    <row r="25" spans="1:8" x14ac:dyDescent="0.35">
      <c r="A25" s="42">
        <v>20</v>
      </c>
      <c r="B25" s="45">
        <v>10</v>
      </c>
      <c r="C25" s="45" t="s">
        <v>16</v>
      </c>
      <c r="D25" s="48" t="s">
        <v>48</v>
      </c>
      <c r="E25" s="35">
        <v>5.29</v>
      </c>
      <c r="F25" s="35">
        <f t="shared" si="4"/>
        <v>52.9</v>
      </c>
      <c r="G25" s="2" t="s">
        <v>11</v>
      </c>
      <c r="H25" s="15" t="e">
        <f t="shared" si="5"/>
        <v>#VALUE!</v>
      </c>
    </row>
    <row r="26" spans="1:8" x14ac:dyDescent="0.35">
      <c r="A26" s="37">
        <v>21</v>
      </c>
      <c r="B26" s="45">
        <v>10</v>
      </c>
      <c r="C26" s="45" t="s">
        <v>49</v>
      </c>
      <c r="D26" s="48" t="s">
        <v>50</v>
      </c>
      <c r="E26" s="35">
        <v>41.49</v>
      </c>
      <c r="F26" s="35">
        <f t="shared" si="4"/>
        <v>414.90000000000003</v>
      </c>
      <c r="G26" s="2" t="s">
        <v>11</v>
      </c>
      <c r="H26" s="15" t="e">
        <f t="shared" si="5"/>
        <v>#VALUE!</v>
      </c>
    </row>
    <row r="27" spans="1:8" x14ac:dyDescent="0.35">
      <c r="A27" s="42">
        <v>22</v>
      </c>
      <c r="B27" s="45">
        <v>50</v>
      </c>
      <c r="C27" s="45" t="s">
        <v>16</v>
      </c>
      <c r="D27" s="67" t="s">
        <v>51</v>
      </c>
      <c r="E27" s="35">
        <v>4.21</v>
      </c>
      <c r="F27" s="35">
        <f t="shared" si="4"/>
        <v>210.5</v>
      </c>
      <c r="G27" s="2" t="s">
        <v>11</v>
      </c>
      <c r="H27" s="15" t="e">
        <f t="shared" si="5"/>
        <v>#VALUE!</v>
      </c>
    </row>
    <row r="28" spans="1:8" x14ac:dyDescent="0.35">
      <c r="A28" s="37">
        <v>23</v>
      </c>
      <c r="B28" s="45">
        <v>15</v>
      </c>
      <c r="C28" s="45" t="s">
        <v>16</v>
      </c>
      <c r="D28" s="48" t="s">
        <v>52</v>
      </c>
      <c r="E28" s="35">
        <v>162.81</v>
      </c>
      <c r="F28" s="35">
        <f t="shared" si="4"/>
        <v>2442.15</v>
      </c>
      <c r="G28" s="2" t="s">
        <v>11</v>
      </c>
      <c r="H28" s="15" t="e">
        <f t="shared" si="5"/>
        <v>#VALUE!</v>
      </c>
    </row>
    <row r="29" spans="1:8" x14ac:dyDescent="0.35">
      <c r="A29" s="37">
        <v>24</v>
      </c>
      <c r="B29" s="45">
        <v>10</v>
      </c>
      <c r="C29" s="45" t="s">
        <v>16</v>
      </c>
      <c r="D29" s="48" t="s">
        <v>53</v>
      </c>
      <c r="E29" s="35">
        <v>139.66999999999999</v>
      </c>
      <c r="F29" s="35">
        <f t="shared" si="0"/>
        <v>1396.6999999999998</v>
      </c>
      <c r="G29" s="2" t="s">
        <v>11</v>
      </c>
      <c r="H29" s="15" t="e">
        <f t="shared" si="1"/>
        <v>#VALUE!</v>
      </c>
    </row>
    <row r="30" spans="1:8" x14ac:dyDescent="0.35">
      <c r="A30" s="42">
        <v>25</v>
      </c>
      <c r="B30" s="45">
        <v>2</v>
      </c>
      <c r="C30" s="45" t="s">
        <v>16</v>
      </c>
      <c r="D30" s="48" t="s">
        <v>54</v>
      </c>
      <c r="E30" s="35">
        <v>420.66</v>
      </c>
      <c r="F30" s="35">
        <f t="shared" si="0"/>
        <v>841.32</v>
      </c>
      <c r="G30" s="2" t="s">
        <v>11</v>
      </c>
      <c r="H30" s="15" t="e">
        <f t="shared" si="1"/>
        <v>#VALUE!</v>
      </c>
    </row>
    <row r="31" spans="1:8" x14ac:dyDescent="0.35">
      <c r="A31" s="37">
        <v>26</v>
      </c>
      <c r="B31" s="45">
        <v>10</v>
      </c>
      <c r="C31" s="45" t="s">
        <v>16</v>
      </c>
      <c r="D31" s="48" t="s">
        <v>55</v>
      </c>
      <c r="E31" s="35">
        <v>110.74</v>
      </c>
      <c r="F31" s="35">
        <f t="shared" si="0"/>
        <v>1107.3999999999999</v>
      </c>
      <c r="G31" s="2" t="s">
        <v>11</v>
      </c>
      <c r="H31" s="15" t="e">
        <f t="shared" si="1"/>
        <v>#VALUE!</v>
      </c>
    </row>
    <row r="32" spans="1:8" x14ac:dyDescent="0.35">
      <c r="A32" s="42">
        <v>27</v>
      </c>
      <c r="B32" s="45">
        <v>3</v>
      </c>
      <c r="C32" s="45" t="s">
        <v>16</v>
      </c>
      <c r="D32" s="48" t="s">
        <v>56</v>
      </c>
      <c r="E32" s="35">
        <v>147.93</v>
      </c>
      <c r="F32" s="35">
        <f t="shared" si="0"/>
        <v>443.79</v>
      </c>
      <c r="G32" s="2" t="s">
        <v>11</v>
      </c>
      <c r="H32" s="15" t="e">
        <f t="shared" si="1"/>
        <v>#VALUE!</v>
      </c>
    </row>
    <row r="33" spans="1:8" x14ac:dyDescent="0.35">
      <c r="A33" s="37">
        <v>28</v>
      </c>
      <c r="B33" s="45">
        <v>10</v>
      </c>
      <c r="C33" s="45" t="s">
        <v>16</v>
      </c>
      <c r="D33" s="48" t="s">
        <v>57</v>
      </c>
      <c r="E33" s="35">
        <v>1404</v>
      </c>
      <c r="F33" s="35">
        <f t="shared" si="0"/>
        <v>14040</v>
      </c>
      <c r="G33" s="2" t="s">
        <v>11</v>
      </c>
      <c r="H33" s="15" t="e">
        <f t="shared" si="1"/>
        <v>#VALUE!</v>
      </c>
    </row>
    <row r="34" spans="1:8" x14ac:dyDescent="0.35">
      <c r="A34" s="37">
        <v>29</v>
      </c>
      <c r="B34" s="45">
        <v>6</v>
      </c>
      <c r="C34" s="45" t="s">
        <v>16</v>
      </c>
      <c r="D34" s="48" t="s">
        <v>58</v>
      </c>
      <c r="E34" s="35">
        <v>1404</v>
      </c>
      <c r="F34" s="35">
        <f t="shared" si="0"/>
        <v>8424</v>
      </c>
      <c r="G34" s="2" t="s">
        <v>11</v>
      </c>
      <c r="H34" s="15" t="e">
        <f t="shared" si="1"/>
        <v>#VALUE!</v>
      </c>
    </row>
    <row r="35" spans="1:8" x14ac:dyDescent="0.35">
      <c r="A35" s="42">
        <v>30</v>
      </c>
      <c r="B35" s="45">
        <v>5</v>
      </c>
      <c r="C35" s="45" t="s">
        <v>16</v>
      </c>
      <c r="D35" s="48" t="s">
        <v>59</v>
      </c>
      <c r="E35" s="35">
        <v>1333.88</v>
      </c>
      <c r="F35" s="35">
        <f t="shared" ref="F35:F37" si="6">SUM(E35*B35)</f>
        <v>6669.4000000000005</v>
      </c>
      <c r="G35" s="2" t="s">
        <v>11</v>
      </c>
      <c r="H35" s="15" t="e">
        <f t="shared" ref="H35:H37" si="7">B35*G35</f>
        <v>#VALUE!</v>
      </c>
    </row>
    <row r="36" spans="1:8" x14ac:dyDescent="0.35">
      <c r="A36" s="37">
        <v>31</v>
      </c>
      <c r="B36" s="45">
        <v>5</v>
      </c>
      <c r="C36" s="45" t="s">
        <v>16</v>
      </c>
      <c r="D36" s="47" t="s">
        <v>60</v>
      </c>
      <c r="E36" s="35">
        <v>124</v>
      </c>
      <c r="F36" s="35">
        <f t="shared" si="6"/>
        <v>620</v>
      </c>
      <c r="G36" s="2" t="s">
        <v>11</v>
      </c>
      <c r="H36" s="15" t="e">
        <f t="shared" si="7"/>
        <v>#VALUE!</v>
      </c>
    </row>
    <row r="37" spans="1:8" ht="15" thickBot="1" x14ac:dyDescent="0.4">
      <c r="A37" s="37">
        <v>32</v>
      </c>
      <c r="B37" s="45">
        <v>10</v>
      </c>
      <c r="C37" s="45" t="s">
        <v>16</v>
      </c>
      <c r="D37" s="47" t="s">
        <v>61</v>
      </c>
      <c r="E37" s="35">
        <v>20.239999999999998</v>
      </c>
      <c r="F37" s="35">
        <f t="shared" si="6"/>
        <v>202.39999999999998</v>
      </c>
      <c r="G37" s="2" t="s">
        <v>11</v>
      </c>
      <c r="H37" s="15" t="e">
        <f t="shared" si="7"/>
        <v>#VALUE!</v>
      </c>
    </row>
    <row r="38" spans="1:8" ht="19" thickBot="1" x14ac:dyDescent="0.4">
      <c r="A38" s="38"/>
      <c r="B38" s="39"/>
      <c r="C38" s="40"/>
      <c r="D38" s="33" t="s">
        <v>19</v>
      </c>
      <c r="E38" s="70">
        <f>SUM(F6:F37)</f>
        <v>44901.79</v>
      </c>
      <c r="F38" s="70"/>
      <c r="G38" s="70" t="e">
        <f>SUM(H6:H37)</f>
        <v>#VALUE!</v>
      </c>
      <c r="H38" s="71"/>
    </row>
    <row r="39" spans="1:8" ht="18.5" x14ac:dyDescent="0.35">
      <c r="A39" s="41"/>
      <c r="B39" s="41"/>
      <c r="C39" s="41"/>
      <c r="D39" s="10"/>
      <c r="E39" s="11"/>
      <c r="F39" s="11"/>
      <c r="G39" s="11"/>
      <c r="H39" s="11"/>
    </row>
    <row r="40" spans="1:8" ht="19" thickBot="1" x14ac:dyDescent="0.4">
      <c r="A40" s="41"/>
      <c r="B40" s="41"/>
      <c r="C40" s="41"/>
      <c r="D40" s="10"/>
      <c r="E40" s="11"/>
      <c r="F40" s="11"/>
      <c r="G40" s="11"/>
      <c r="H40" s="11"/>
    </row>
    <row r="41" spans="1:8" ht="65.150000000000006" customHeight="1" thickBot="1" x14ac:dyDescent="0.4">
      <c r="A41" s="16" t="s">
        <v>12</v>
      </c>
      <c r="B41" s="17" t="s">
        <v>13</v>
      </c>
      <c r="C41" s="17" t="s">
        <v>14</v>
      </c>
      <c r="D41" s="32" t="s">
        <v>21</v>
      </c>
      <c r="E41" s="18" t="s">
        <v>3</v>
      </c>
      <c r="F41" s="18" t="s">
        <v>4</v>
      </c>
      <c r="G41" s="19" t="s">
        <v>1</v>
      </c>
      <c r="H41" s="20" t="s">
        <v>2</v>
      </c>
    </row>
    <row r="42" spans="1:8" s="9" customFormat="1" ht="15" customHeight="1" x14ac:dyDescent="0.35">
      <c r="A42" s="52">
        <v>1</v>
      </c>
      <c r="B42" s="53">
        <v>2</v>
      </c>
      <c r="C42" s="54" t="s">
        <v>16</v>
      </c>
      <c r="D42" s="55" t="s">
        <v>23</v>
      </c>
      <c r="E42" s="34">
        <v>25</v>
      </c>
      <c r="F42" s="34">
        <f t="shared" ref="F42:F46" si="8">SUM(E42*B42)</f>
        <v>50</v>
      </c>
      <c r="G42" s="12" t="s">
        <v>11</v>
      </c>
      <c r="H42" s="14" t="e">
        <f t="shared" ref="H42:H46" si="9">B42*G42</f>
        <v>#VALUE!</v>
      </c>
    </row>
    <row r="43" spans="1:8" s="9" customFormat="1" ht="15" customHeight="1" x14ac:dyDescent="0.35">
      <c r="A43" s="56">
        <v>2</v>
      </c>
      <c r="B43" s="49">
        <v>3</v>
      </c>
      <c r="C43" s="50" t="s">
        <v>16</v>
      </c>
      <c r="D43" s="51" t="s">
        <v>24</v>
      </c>
      <c r="E43" s="35">
        <v>113</v>
      </c>
      <c r="F43" s="35">
        <f t="shared" ref="F43:F45" si="10">SUM(E43*B43)</f>
        <v>339</v>
      </c>
      <c r="G43" s="2" t="s">
        <v>11</v>
      </c>
      <c r="H43" s="15" t="e">
        <f t="shared" ref="H43:H45" si="11">B43*G43</f>
        <v>#VALUE!</v>
      </c>
    </row>
    <row r="44" spans="1:8" s="9" customFormat="1" ht="15" customHeight="1" x14ac:dyDescent="0.35">
      <c r="A44" s="56">
        <v>3</v>
      </c>
      <c r="B44" s="49">
        <v>3</v>
      </c>
      <c r="C44" s="50" t="s">
        <v>16</v>
      </c>
      <c r="D44" s="51" t="s">
        <v>25</v>
      </c>
      <c r="E44" s="35"/>
      <c r="F44" s="35">
        <f t="shared" si="10"/>
        <v>0</v>
      </c>
      <c r="G44" s="2" t="s">
        <v>11</v>
      </c>
      <c r="H44" s="15" t="e">
        <f t="shared" si="11"/>
        <v>#VALUE!</v>
      </c>
    </row>
    <row r="45" spans="1:8" s="9" customFormat="1" ht="15" customHeight="1" x14ac:dyDescent="0.35">
      <c r="A45" s="56">
        <v>4</v>
      </c>
      <c r="B45" s="49">
        <v>100</v>
      </c>
      <c r="C45" s="50" t="s">
        <v>16</v>
      </c>
      <c r="D45" s="51" t="s">
        <v>26</v>
      </c>
      <c r="E45" s="35">
        <v>3.2</v>
      </c>
      <c r="F45" s="35">
        <f t="shared" si="10"/>
        <v>320</v>
      </c>
      <c r="G45" s="2" t="s">
        <v>11</v>
      </c>
      <c r="H45" s="15" t="e">
        <f t="shared" si="11"/>
        <v>#VALUE!</v>
      </c>
    </row>
    <row r="46" spans="1:8" s="9" customFormat="1" ht="15" customHeight="1" thickBot="1" x14ac:dyDescent="0.4">
      <c r="A46" s="57">
        <v>5</v>
      </c>
      <c r="B46" s="58">
        <v>1</v>
      </c>
      <c r="C46" s="59" t="s">
        <v>16</v>
      </c>
      <c r="D46" s="60" t="s">
        <v>27</v>
      </c>
      <c r="E46" s="61">
        <v>1200</v>
      </c>
      <c r="F46" s="61">
        <f t="shared" si="8"/>
        <v>1200</v>
      </c>
      <c r="G46" s="62" t="s">
        <v>11</v>
      </c>
      <c r="H46" s="63" t="e">
        <f t="shared" si="9"/>
        <v>#VALUE!</v>
      </c>
    </row>
    <row r="47" spans="1:8" ht="19" thickBot="1" x14ac:dyDescent="0.4">
      <c r="A47" s="25"/>
      <c r="B47" s="29"/>
      <c r="C47" s="26"/>
      <c r="D47" s="31" t="s">
        <v>17</v>
      </c>
      <c r="E47" s="76">
        <f>SUM(F42:F46)</f>
        <v>1909</v>
      </c>
      <c r="F47" s="70"/>
      <c r="G47" s="70" t="e">
        <f>SUM(H42:H46)</f>
        <v>#VALUE!</v>
      </c>
      <c r="H47" s="71"/>
    </row>
    <row r="48" spans="1:8" ht="19" thickBot="1" x14ac:dyDescent="0.4">
      <c r="A48" s="25"/>
      <c r="B48" s="29"/>
      <c r="C48" s="26"/>
      <c r="D48" s="27" t="s">
        <v>5</v>
      </c>
      <c r="E48" s="76"/>
      <c r="F48" s="70"/>
      <c r="G48" s="70" t="e">
        <f>G38+G47</f>
        <v>#VALUE!</v>
      </c>
      <c r="H48" s="71"/>
    </row>
    <row r="49" spans="1:8" ht="18.5" x14ac:dyDescent="0.35">
      <c r="A49" s="21"/>
      <c r="B49" s="30"/>
      <c r="C49" s="22"/>
      <c r="D49" s="23"/>
      <c r="E49" s="24"/>
      <c r="F49" s="24"/>
      <c r="G49" s="24"/>
      <c r="H49" s="24"/>
    </row>
    <row r="50" spans="1:8" x14ac:dyDescent="0.35">
      <c r="A50" s="73" t="s">
        <v>15</v>
      </c>
      <c r="B50" s="73"/>
      <c r="C50" s="73"/>
      <c r="D50" s="73"/>
      <c r="E50" s="73"/>
      <c r="F50" s="73"/>
      <c r="G50" s="73"/>
      <c r="H50" s="73"/>
    </row>
    <row r="51" spans="1:8" x14ac:dyDescent="0.35">
      <c r="A51" s="5"/>
    </row>
    <row r="52" spans="1:8" x14ac:dyDescent="0.35">
      <c r="A52" s="7" t="s">
        <v>0</v>
      </c>
      <c r="B52" s="72" t="s">
        <v>8</v>
      </c>
      <c r="C52" s="72"/>
      <c r="D52" s="72"/>
      <c r="G52" s="8" t="s">
        <v>7</v>
      </c>
    </row>
    <row r="59" spans="1:8" x14ac:dyDescent="0.35">
      <c r="D59" s="69" t="s">
        <v>6</v>
      </c>
      <c r="E59" s="69"/>
      <c r="F59" s="69"/>
      <c r="G59" s="69"/>
      <c r="H59" s="69"/>
    </row>
    <row r="60" spans="1:8" x14ac:dyDescent="0.35">
      <c r="D60" s="68" t="s">
        <v>9</v>
      </c>
      <c r="E60" s="68"/>
      <c r="F60" s="68"/>
      <c r="G60" s="68"/>
      <c r="H60" s="68"/>
    </row>
    <row r="61" spans="1:8" x14ac:dyDescent="0.35">
      <c r="D61" s="68" t="s">
        <v>10</v>
      </c>
      <c r="E61" s="68"/>
      <c r="F61" s="68"/>
      <c r="G61" s="68"/>
      <c r="H61" s="68"/>
    </row>
    <row r="1041382" spans="6:6" s="1" customFormat="1" x14ac:dyDescent="0.35">
      <c r="F1041382" s="6">
        <f>SUM(F2:F1041381)</f>
        <v>46810.79</v>
      </c>
    </row>
  </sheetData>
  <sheetProtection selectLockedCells="1"/>
  <mergeCells count="13">
    <mergeCell ref="A2:H2"/>
    <mergeCell ref="A3:H3"/>
    <mergeCell ref="E47:F47"/>
    <mergeCell ref="G47:H47"/>
    <mergeCell ref="E48:F48"/>
    <mergeCell ref="G48:H48"/>
    <mergeCell ref="D61:H61"/>
    <mergeCell ref="D59:H59"/>
    <mergeCell ref="D60:H60"/>
    <mergeCell ref="E38:F38"/>
    <mergeCell ref="G38:H38"/>
    <mergeCell ref="B52:D52"/>
    <mergeCell ref="A50:H50"/>
  </mergeCells>
  <phoneticPr fontId="9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2026-02-09T09:04:05Z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