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234" documentId="8_{8F64EC0A-1B12-4A5B-8FA5-4672CE42B454}" xr6:coauthVersionLast="47" xr6:coauthVersionMax="47" xr10:uidLastSave="{5E2CA30B-66F9-47EA-9E45-BAA4959A5843}"/>
  <bookViews>
    <workbookView xWindow="-110" yWindow="-110" windowWidth="38620" windowHeight="21100" xr2:uid="{00000000-000D-0000-FFFF-FFFF00000000}"/>
  </bookViews>
  <sheets>
    <sheet name="elektro" sheetId="4" r:id="rId1"/>
    <sheet name="příloha 2" sheetId="5" r:id="rId2"/>
  </sheets>
  <definedNames>
    <definedName name="_xlnm.Print_Area" localSheetId="0">elektro!$A$2:$I$106</definedName>
    <definedName name="Print_Titles" localSheetId="0">elektro!$13:$13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4" l="1"/>
  <c r="F57" i="4"/>
  <c r="F56" i="4"/>
  <c r="F55" i="4"/>
  <c r="F54" i="4"/>
  <c r="F53" i="4"/>
  <c r="F52" i="4"/>
  <c r="F51" i="4"/>
  <c r="F50" i="4"/>
  <c r="F49" i="4"/>
  <c r="F48" i="4"/>
  <c r="F47" i="4"/>
  <c r="F46" i="4"/>
  <c r="I58" i="4" l="1"/>
  <c r="I57" i="4"/>
  <c r="I56" i="4"/>
  <c r="I55" i="4"/>
  <c r="I54" i="4"/>
  <c r="I53" i="4"/>
  <c r="I52" i="4"/>
  <c r="I51" i="4"/>
  <c r="I50" i="4"/>
  <c r="I49" i="4"/>
  <c r="I48" i="4"/>
  <c r="I47" i="4"/>
  <c r="I12" i="4" l="1"/>
  <c r="F12" i="4"/>
  <c r="I11" i="4"/>
  <c r="F11" i="4"/>
  <c r="I10" i="4"/>
  <c r="F10" i="4"/>
  <c r="I9" i="4"/>
  <c r="F9" i="4"/>
  <c r="I8" i="4"/>
  <c r="F8" i="4"/>
  <c r="I31" i="4"/>
  <c r="F31" i="4"/>
  <c r="I30" i="4"/>
  <c r="F30" i="4"/>
  <c r="I29" i="4"/>
  <c r="F29" i="4"/>
  <c r="I28" i="4"/>
  <c r="F28" i="4"/>
  <c r="I27" i="4"/>
  <c r="F27" i="4"/>
  <c r="I26" i="4"/>
  <c r="F26" i="4"/>
  <c r="I25" i="4"/>
  <c r="F25" i="4"/>
  <c r="I24" i="4"/>
  <c r="F24" i="4"/>
  <c r="I23" i="4"/>
  <c r="F23" i="4"/>
  <c r="I22" i="4"/>
  <c r="F22" i="4"/>
  <c r="I21" i="4"/>
  <c r="F21" i="4"/>
  <c r="I20" i="4"/>
  <c r="F20" i="4"/>
  <c r="I19" i="4"/>
  <c r="F19" i="4"/>
  <c r="I18" i="4"/>
  <c r="F18" i="4"/>
  <c r="I38" i="4"/>
  <c r="F38" i="4"/>
  <c r="I37" i="4"/>
  <c r="F37" i="4"/>
  <c r="I36" i="4"/>
  <c r="F36" i="4"/>
  <c r="I35" i="4"/>
  <c r="F35" i="4"/>
  <c r="I34" i="4"/>
  <c r="F34" i="4"/>
  <c r="I33" i="4"/>
  <c r="F33" i="4"/>
  <c r="I32" i="4"/>
  <c r="F32" i="4"/>
  <c r="I42" i="4" l="1"/>
  <c r="F42" i="4"/>
  <c r="I41" i="4"/>
  <c r="F41" i="4"/>
  <c r="I40" i="4"/>
  <c r="F40" i="4"/>
  <c r="I39" i="4"/>
  <c r="F39" i="4"/>
  <c r="I17" i="4" l="1"/>
  <c r="I43" i="4" s="1"/>
  <c r="F17" i="4"/>
  <c r="F43" i="4" l="1"/>
  <c r="I46" i="4" l="1"/>
  <c r="H59" i="4" s="1"/>
  <c r="E59" i="4" l="1"/>
  <c r="I13" i="4"/>
  <c r="F13" i="4"/>
  <c r="I7" i="4"/>
  <c r="I14" i="4" s="1"/>
  <c r="H60" i="4" s="1"/>
  <c r="F7" i="4"/>
  <c r="F14" i="4" l="1"/>
</calcChain>
</file>

<file path=xl/sharedStrings.xml><?xml version="1.0" encoding="utf-8"?>
<sst xmlns="http://schemas.openxmlformats.org/spreadsheetml/2006/main" count="180" uniqueCount="78">
  <si>
    <t>Cena za jednotku bez DPH</t>
  </si>
  <si>
    <t>Ekologický poplatek za jednotku bez DPH</t>
  </si>
  <si>
    <t>dne (datum v el.podpisu)</t>
  </si>
  <si>
    <t>Cena celkem bez DPH, ale včetně ekologických poplatků</t>
  </si>
  <si>
    <t>V</t>
  </si>
  <si>
    <t>Množství</t>
  </si>
  <si>
    <t>MJ</t>
  </si>
  <si>
    <t>elektronický podpis (po převedení do PDF)</t>
  </si>
  <si>
    <t xml:space="preserve">(doplní dodavatel) </t>
  </si>
  <si>
    <t>Jméno oprávněné osoby - funkce (doplní dodavatel)</t>
  </si>
  <si>
    <t>doplní dodavatel</t>
  </si>
  <si>
    <t>Firma (doplní dodavatel)</t>
  </si>
  <si>
    <t>Za dodavatele/prodávajícího:</t>
  </si>
  <si>
    <t>Dodavatel/prodávající prohlašuje, že všechna nabízená zařízení splňují všechny výše uvedené parametry.</t>
  </si>
  <si>
    <t>Příloha č. 1 - Specifikace předmětu koupě / veřejné zakázky malého rozsahu</t>
  </si>
  <si>
    <t>Poř. č.</t>
  </si>
  <si>
    <t>Dodávka pro Ubytovací služby a Stravovací služby, převezme Stupková Jaroslava tel. 596996441, sklad údržby - místnost č. A1/16, Studentská 1770/1, Ostrava - Poruba, 700 32</t>
  </si>
  <si>
    <t>Předpokládaná cena za jednotku bez DPH</t>
  </si>
  <si>
    <t>Předpokládaná hodnota bez DPH</t>
  </si>
  <si>
    <t>Mezisoučet za Ubytovací služby a Stravovací služby:</t>
  </si>
  <si>
    <t>ks</t>
  </si>
  <si>
    <t>Dodávka do skladu energetiky, převezme Uramová Milena, t.č. 597 321 217, místnost B 109 (Sklad elektro), 17.listopadu 15, Ostrava - Poruba</t>
  </si>
  <si>
    <t>Mezisoučet za sklad energetiky:</t>
  </si>
  <si>
    <t>Celková nabídková/kupní cena:</t>
  </si>
  <si>
    <t>m</t>
  </si>
  <si>
    <t>Předmět dodávky do skladu údržby 976, místnost G112A, na ulici 17. listopadu 15, Ostrava-Poruba, převezme Renáta Polanská, telefon +420597323344</t>
  </si>
  <si>
    <t xml:space="preserve"> ks</t>
  </si>
  <si>
    <t>Nouzové svítidlo THORN VOYAGER STAR MSC E1/3 S WH 96638094</t>
  </si>
  <si>
    <t xml:space="preserve">ks </t>
  </si>
  <si>
    <r>
      <t xml:space="preserve">zadávané v dynamickém nákupním systému </t>
    </r>
    <r>
      <rPr>
        <i/>
        <sz val="11"/>
        <rFont val="Calibri"/>
        <family val="2"/>
        <charset val="238"/>
        <scheme val="minor"/>
      </rPr>
      <t>Dodávky elektroinstalačního materiálu a zdrojů světla od 2026</t>
    </r>
  </si>
  <si>
    <t>Dodávka elektroinstalačního materiálu a zdrojů světla 1/2026</t>
  </si>
  <si>
    <t>kg</t>
  </si>
  <si>
    <t>Sádra GYPSTREND 5 kg, šedá</t>
  </si>
  <si>
    <t>BS-2 4-65W startér do zářivek</t>
  </si>
  <si>
    <t xml:space="preserve">PHILIPS Trubice LED 6,9W/840 770lm 4000K 2P D-2 PL-C   </t>
  </si>
  <si>
    <t xml:space="preserve">Philips LED zářivka LED PLC 6,5 W/26W 840 4P               </t>
  </si>
  <si>
    <t xml:space="preserve">Philips  LED zářivka LED PLC 9,5W/26W 840 4P  1100lum        </t>
  </si>
  <si>
    <t xml:space="preserve">LED trubice T8 Philips CorePro tube 1500mm 20W 840 T8 2200 lum           </t>
  </si>
  <si>
    <t xml:space="preserve">Víčko s trnem KO 97                                                                               </t>
  </si>
  <si>
    <t>zářivkové trubice 36 w/120                                                                  3203</t>
  </si>
  <si>
    <t>Předřadník elektronický OSRAM QTP-Optimal 2 x 18 … 40            3839</t>
  </si>
  <si>
    <t xml:space="preserve">16w Led 2D  2 pin Lamps 2D2P 6,5w/CCG/835 GR8 GE BX 1/10              </t>
  </si>
  <si>
    <t xml:space="preserve">28w Led 2D 4 pin Lamps 2D4P 12,5 w/CCG/835 GR10q GE BX 1/10  </t>
  </si>
  <si>
    <t>led modul kit 15w do svítidla teplá bílá</t>
  </si>
  <si>
    <t xml:space="preserve">led průmyslové svítidlo Libra led 40w/230V IP65 4100K    č.ž.5267   </t>
  </si>
  <si>
    <t>LED reflektor PILA BVP008 50W 4000K MDU,se senzorem    č.ž.5895</t>
  </si>
  <si>
    <t xml:space="preserve">svorka s páčkou wago  221-413-3x4mm2    / bal 50ks             </t>
  </si>
  <si>
    <t xml:space="preserve">Wago svorka 221-415 flexi s páčkou 5x 0,2-4mm2  </t>
  </si>
  <si>
    <t>Kompatibilní páska  DYMO 45013,S0720530,černý tisk/bilý podklad  7x12mm</t>
  </si>
  <si>
    <t>Předřadník DALI /Tridonic LCA 75W 100-400mA one4all</t>
  </si>
  <si>
    <t>Nástěnná zásuvka  230V,IP67,32A,3-pol</t>
  </si>
  <si>
    <t>Kabel cysy 5G x 4B (H05VV-F)</t>
  </si>
  <si>
    <t xml:space="preserve">Kabel CYKY 5x6J </t>
  </si>
  <si>
    <t>Klíč víceúčelový Lidokov LK1</t>
  </si>
  <si>
    <t>Klíč elektro čtyřhran 6mm</t>
  </si>
  <si>
    <t>Phlips CorePro LED PL L EM /mains 16,5w830 4P</t>
  </si>
  <si>
    <t>Philips Core Pro Led PL-L 2G11 CRI83 16,5w 4P 2100 lumen /4000K</t>
  </si>
  <si>
    <t>stahovací páska 280x4,5</t>
  </si>
  <si>
    <t>MEAN WELL HDR-15-24 spínaný zdroj na DIN lištu</t>
  </si>
  <si>
    <t>Jistič jednopólový EATON 262673 PL7-B6/1 Jistič PL7, char B, 1-pólový, Icn=10kA, In=6A</t>
  </si>
  <si>
    <t>Elektroměr PRO380-Mod 0,25-100A ModBus MID</t>
  </si>
  <si>
    <t>Elektroměr PRO1-Mod 0,25-45A ModBus MID</t>
  </si>
  <si>
    <t>Kabel Carbest pro redukci CEE zásuvky na Schuko zástrčku 0,4m</t>
  </si>
  <si>
    <t>CEE přípojka 230V</t>
  </si>
  <si>
    <t>Pojistka ETI D01 6A E14 gL/gG 400VAC 250VDC 002211003</t>
  </si>
  <si>
    <t>Svítidlo THORN JULIE FLEX 1200 4200 840, kod zboží 96700011</t>
  </si>
  <si>
    <t>Spínač LEGRAND NILOE č.5, bílý</t>
  </si>
  <si>
    <t xml:space="preserve">Rám TECO SURFACE MOUNT BOX Q596	96701909 k panelu svítidla LED THORN ANNA VARIOFLEX 3 Q596 4400 830/35/40, 4400/m 80CR/ 3000/3500/4000K 96638248 </t>
  </si>
  <si>
    <t>Svítidlo LED THORN COLLEGE2, 3000-840 HF E3 L1200, svítidlo s nouzovým zdrojem s dobou svitu min. 3hod. 96800331</t>
  </si>
  <si>
    <t>Svítidlo LED THORN COLLEGE2, 3000-840 HF L1200,  96637268</t>
  </si>
  <si>
    <r>
      <rPr>
        <b/>
        <sz val="11"/>
        <color theme="1"/>
        <rFont val="Calibri"/>
        <family val="2"/>
        <charset val="238"/>
        <scheme val="minor"/>
      </rPr>
      <t>Nouzové světlo</t>
    </r>
    <r>
      <rPr>
        <sz val="11"/>
        <color theme="1"/>
        <rFont val="Calibri"/>
        <family val="2"/>
        <charset val="238"/>
        <scheme val="minor"/>
      </rPr>
      <t xml:space="preserve"> THORN CETUS 3M 2000 840 HF E3 RWH 92943776, 220-240V 50Hz 17,9W vč. baterie</t>
    </r>
  </si>
  <si>
    <t>keramické pojistkové patrony 25A/500V</t>
  </si>
  <si>
    <t>Nouzové svítidlo ECONOMIC LED ECL1W/C/3/S A /X/CL, 230V, LED1W, doba svitu 180min</t>
  </si>
  <si>
    <t>Svorky WAGO 2273-203-3x2,5</t>
  </si>
  <si>
    <t>Svorky WAGO 221-412</t>
  </si>
  <si>
    <t xml:space="preserve">LED žárovka E 27 10 - 14 W teplá bílá, 
ZÁVIT/PATICE E27  NAPÁJENÍ 175-256 V
SVĚTELNÝ TOK 800 - 1600 lm
CHROMATIČNOST 2700 K - 4100 K
ŽIVOTNOST min. 25000 hodin ROZPTYL SVĚTLA 270 °
ZÁRUČNÍ LHŮTA 24 - 36 měsíců
DÉLKA max 120 mm
CERTIFIKÁTY CE, RoHs 
TVAR ŽÁROVKY koule 
ZPĚTNÝ ODBĚR SVĚTELNÝCH ZDROJŮ LED žárovka E 27, 10 - 14 W </t>
  </si>
  <si>
    <t>LED žárovka - příkon 5-6W, E14, teplá bílá nebo neutrální bílá, 2700-4100K, 450-650lm, úhel světelného paprsku min. 180 stupňů, 230V, průměrná životnost 25000hod., certifikáty CE, ROHS, záruka 2 roky, zpětný odběr světelných zdrojů na adrese: VŠB-TUO- Ubytovací služby a Stravovací služby, Studentská 1770/1, Ostrava-Poruba</t>
  </si>
  <si>
    <t>Mezisoučet za sklad údržby: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</si>
</sst>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93C45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 tint="4.9989318521683403E-2"/>
      <name val="Calibri"/>
      <family val="2"/>
      <charset val="238"/>
    </font>
    <font>
      <sz val="11"/>
      <color rgb="FF262626"/>
      <name val="Calibri"/>
      <family val="2"/>
      <charset val="238"/>
      <scheme val="minor"/>
    </font>
    <font>
      <sz val="11"/>
      <color rgb="FF292929"/>
      <name val="Calibri"/>
      <family val="2"/>
      <charset val="238"/>
      <scheme val="minor"/>
    </font>
    <font>
      <sz val="11"/>
      <color rgb="FF1A1A1A"/>
      <name val="Calibri"/>
      <family val="2"/>
      <charset val="238"/>
      <scheme val="minor"/>
    </font>
    <font>
      <sz val="11"/>
      <color rgb="FF353535"/>
      <name val="Calibri"/>
      <family val="2"/>
      <charset val="238"/>
      <scheme val="minor"/>
    </font>
    <font>
      <sz val="11"/>
      <color rgb="FF333333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141414"/>
      <name val="Calibri"/>
      <family val="2"/>
      <charset val="238"/>
    </font>
    <font>
      <sz val="11"/>
      <color rgb="FF212529"/>
      <name val="Calibri"/>
      <family val="2"/>
      <charset val="238"/>
    </font>
    <font>
      <sz val="11"/>
      <color rgb="FF2E2E2E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2" fillId="0" borderId="0"/>
    <xf numFmtId="0" fontId="11" fillId="0" borderId="0"/>
    <xf numFmtId="0" fontId="13" fillId="0" borderId="0"/>
    <xf numFmtId="0" fontId="15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17" borderId="4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8" borderId="0" applyNumberFormat="0" applyBorder="0" applyAlignment="0" applyProtection="0"/>
    <xf numFmtId="0" fontId="15" fillId="19" borderId="8" applyNumberFormat="0" applyFont="0" applyAlignment="0" applyProtection="0"/>
    <xf numFmtId="0" fontId="25" fillId="0" borderId="9" applyNumberFormat="0" applyFill="0" applyAlignment="0" applyProtection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8" borderId="10" applyNumberFormat="0" applyAlignment="0" applyProtection="0"/>
    <xf numFmtId="0" fontId="29" fillId="20" borderId="10" applyNumberFormat="0" applyAlignment="0" applyProtection="0"/>
    <xf numFmtId="0" fontId="30" fillId="20" borderId="11" applyNumberFormat="0" applyAlignment="0" applyProtection="0"/>
    <xf numFmtId="0" fontId="31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4" borderId="0" applyNumberFormat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43" fontId="13" fillId="0" borderId="0" applyFont="0" applyFill="0" applyBorder="0" applyAlignment="0" applyProtection="0"/>
  </cellStyleXfs>
  <cellXfs count="88">
    <xf numFmtId="0" fontId="0" fillId="0" borderId="0" xfId="0"/>
    <xf numFmtId="0" fontId="34" fillId="0" borderId="0" xfId="0" applyFont="1" applyAlignment="1">
      <alignment vertical="center"/>
    </xf>
    <xf numFmtId="0" fontId="35" fillId="0" borderId="0" xfId="0" applyFont="1"/>
    <xf numFmtId="0" fontId="33" fillId="0" borderId="0" xfId="0" applyFont="1" applyAlignment="1">
      <alignment vertical="center"/>
    </xf>
    <xf numFmtId="0" fontId="37" fillId="0" borderId="0" xfId="0" applyFont="1"/>
    <xf numFmtId="0" fontId="34" fillId="0" borderId="0" xfId="0" applyFont="1"/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/>
    </xf>
    <xf numFmtId="164" fontId="34" fillId="0" borderId="0" xfId="0" applyNumberFormat="1" applyFont="1" applyAlignment="1">
      <alignment vertical="center"/>
    </xf>
    <xf numFmtId="14" fontId="34" fillId="0" borderId="0" xfId="0" applyNumberFormat="1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9" fillId="25" borderId="18" xfId="0" applyFont="1" applyFill="1" applyBorder="1" applyAlignment="1">
      <alignment horizontal="center" vertical="center" wrapText="1"/>
    </xf>
    <xf numFmtId="0" fontId="39" fillId="25" borderId="17" xfId="0" applyFont="1" applyFill="1" applyBorder="1" applyAlignment="1">
      <alignment horizontal="center" vertical="center" wrapText="1"/>
    </xf>
    <xf numFmtId="0" fontId="39" fillId="25" borderId="19" xfId="0" applyFont="1" applyFill="1" applyBorder="1" applyAlignment="1">
      <alignment horizontal="center" vertical="top" wrapText="1"/>
    </xf>
    <xf numFmtId="0" fontId="40" fillId="0" borderId="20" xfId="0" applyFont="1" applyBorder="1" applyAlignment="1">
      <alignment horizontal="right" vertical="center"/>
    </xf>
    <xf numFmtId="164" fontId="41" fillId="26" borderId="15" xfId="0" applyNumberFormat="1" applyFont="1" applyFill="1" applyBorder="1" applyAlignment="1">
      <alignment horizontal="right" vertical="center" wrapText="1"/>
    </xf>
    <xf numFmtId="164" fontId="34" fillId="2" borderId="15" xfId="0" applyNumberFormat="1" applyFont="1" applyFill="1" applyBorder="1" applyAlignment="1" applyProtection="1">
      <alignment horizontal="right" vertical="center"/>
      <protection locked="0"/>
    </xf>
    <xf numFmtId="164" fontId="34" fillId="0" borderId="16" xfId="0" applyNumberFormat="1" applyFont="1" applyBorder="1" applyAlignment="1">
      <alignment horizontal="right" vertical="center"/>
    </xf>
    <xf numFmtId="164" fontId="34" fillId="2" borderId="1" xfId="0" applyNumberFormat="1" applyFont="1" applyFill="1" applyBorder="1" applyAlignment="1" applyProtection="1">
      <alignment horizontal="right" vertical="center"/>
      <protection locked="0"/>
    </xf>
    <xf numFmtId="164" fontId="34" fillId="0" borderId="2" xfId="0" applyNumberFormat="1" applyFont="1" applyBorder="1" applyAlignment="1">
      <alignment horizontal="right" vertical="center"/>
    </xf>
    <xf numFmtId="164" fontId="41" fillId="26" borderId="1" xfId="0" applyNumberFormat="1" applyFont="1" applyFill="1" applyBorder="1" applyAlignment="1">
      <alignment horizontal="right" vertical="center" wrapText="1"/>
    </xf>
    <xf numFmtId="0" fontId="40" fillId="25" borderId="17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right" vertical="center"/>
    </xf>
    <xf numFmtId="0" fontId="34" fillId="0" borderId="13" xfId="0" applyFont="1" applyBorder="1" applyAlignment="1">
      <alignment vertical="center"/>
    </xf>
    <xf numFmtId="0" fontId="39" fillId="0" borderId="13" xfId="0" applyFont="1" applyBorder="1" applyAlignment="1">
      <alignment horizontal="right"/>
    </xf>
    <xf numFmtId="0" fontId="39" fillId="25" borderId="23" xfId="0" applyFont="1" applyFill="1" applyBorder="1" applyAlignment="1">
      <alignment horizontal="center" vertical="center" wrapText="1"/>
    </xf>
    <xf numFmtId="0" fontId="39" fillId="25" borderId="20" xfId="0" applyFont="1" applyFill="1" applyBorder="1" applyAlignment="1">
      <alignment horizontal="center" vertical="center" wrapText="1"/>
    </xf>
    <xf numFmtId="0" fontId="40" fillId="25" borderId="20" xfId="3" applyFont="1" applyFill="1" applyBorder="1" applyAlignment="1">
      <alignment horizontal="center" vertical="center" wrapText="1"/>
    </xf>
    <xf numFmtId="0" fontId="39" fillId="25" borderId="24" xfId="0" applyFont="1" applyFill="1" applyBorder="1" applyAlignment="1">
      <alignment horizontal="center" vertical="top" wrapText="1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164" fontId="42" fillId="0" borderId="13" xfId="0" applyNumberFormat="1" applyFont="1" applyBorder="1" applyAlignment="1">
      <alignment horizontal="right"/>
    </xf>
    <xf numFmtId="164" fontId="42" fillId="0" borderId="14" xfId="3" applyNumberFormat="1" applyFont="1" applyBorder="1" applyAlignment="1">
      <alignment horizontal="right"/>
    </xf>
    <xf numFmtId="164" fontId="39" fillId="2" borderId="13" xfId="0" applyNumberFormat="1" applyFont="1" applyFill="1" applyBorder="1" applyAlignment="1" applyProtection="1">
      <alignment vertical="center"/>
      <protection locked="0"/>
    </xf>
    <xf numFmtId="164" fontId="39" fillId="0" borderId="14" xfId="0" applyNumberFormat="1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164" fontId="41" fillId="26" borderId="26" xfId="0" applyNumberFormat="1" applyFont="1" applyFill="1" applyBorder="1" applyAlignment="1">
      <alignment horizontal="right" vertical="center" wrapText="1"/>
    </xf>
    <xf numFmtId="164" fontId="34" fillId="2" borderId="26" xfId="0" applyNumberFormat="1" applyFont="1" applyFill="1" applyBorder="1" applyAlignment="1" applyProtection="1">
      <alignment horizontal="right" vertical="center"/>
      <protection locked="0"/>
    </xf>
    <xf numFmtId="164" fontId="34" fillId="0" borderId="27" xfId="0" applyNumberFormat="1" applyFont="1" applyBorder="1" applyAlignment="1">
      <alignment horizontal="right" vertical="center"/>
    </xf>
    <xf numFmtId="0" fontId="4" fillId="0" borderId="21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45" fillId="27" borderId="1" xfId="0" applyFont="1" applyFill="1" applyBorder="1" applyAlignment="1">
      <alignment horizontal="left" vertical="center"/>
    </xf>
    <xf numFmtId="0" fontId="44" fillId="27" borderId="1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43" fillId="0" borderId="15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47" fillId="0" borderId="1" xfId="0" applyFont="1" applyBorder="1" applyAlignment="1">
      <alignment horizontal="left" wrapText="1" indent="1"/>
    </xf>
    <xf numFmtId="0" fontId="48" fillId="0" borderId="1" xfId="0" applyFont="1" applyBorder="1" applyAlignment="1">
      <alignment wrapText="1"/>
    </xf>
    <xf numFmtId="0" fontId="48" fillId="0" borderId="1" xfId="0" applyFont="1" applyBorder="1" applyAlignment="1">
      <alignment vertical="center" wrapText="1"/>
    </xf>
    <xf numFmtId="0" fontId="4" fillId="0" borderId="25" xfId="3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49" fillId="0" borderId="26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3" fillId="0" borderId="1" xfId="52" applyFont="1" applyBorder="1" applyAlignment="1">
      <alignment horizontal="center"/>
    </xf>
    <xf numFmtId="0" fontId="3" fillId="0" borderId="1" xfId="0" applyFont="1" applyBorder="1" applyAlignment="1">
      <alignment wrapText="1"/>
    </xf>
    <xf numFmtId="43" fontId="41" fillId="0" borderId="1" xfId="52" applyFont="1" applyBorder="1" applyAlignment="1">
      <alignment horizontal="center" wrapText="1"/>
    </xf>
    <xf numFmtId="164" fontId="41" fillId="26" borderId="1" xfId="0" applyNumberFormat="1" applyFont="1" applyFill="1" applyBorder="1" applyAlignment="1">
      <alignment horizontal="center" wrapText="1"/>
    </xf>
    <xf numFmtId="0" fontId="46" fillId="0" borderId="1" xfId="0" applyFont="1" applyBorder="1" applyAlignment="1">
      <alignment horizontal="left" wrapText="1"/>
    </xf>
    <xf numFmtId="0" fontId="2" fillId="0" borderId="21" xfId="3" applyFont="1" applyBorder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0" fontId="50" fillId="0" borderId="1" xfId="0" applyFont="1" applyBorder="1" applyAlignment="1">
      <alignment vertical="center" wrapText="1"/>
    </xf>
    <xf numFmtId="0" fontId="51" fillId="0" borderId="1" xfId="0" applyFont="1" applyBorder="1" applyAlignment="1">
      <alignment vertical="center" wrapText="1"/>
    </xf>
    <xf numFmtId="0" fontId="52" fillId="0" borderId="1" xfId="0" applyFont="1" applyBorder="1" applyAlignment="1">
      <alignment vertical="center" wrapText="1"/>
    </xf>
    <xf numFmtId="0" fontId="53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vertical="center" wrapText="1"/>
    </xf>
    <xf numFmtId="0" fontId="41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43" fontId="3" fillId="0" borderId="15" xfId="52" applyFont="1" applyBorder="1" applyAlignment="1">
      <alignment horizontal="center"/>
    </xf>
    <xf numFmtId="164" fontId="41" fillId="26" borderId="15" xfId="0" applyNumberFormat="1" applyFont="1" applyFill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wrapText="1"/>
    </xf>
    <xf numFmtId="43" fontId="3" fillId="0" borderId="26" xfId="52" applyFont="1" applyBorder="1" applyAlignment="1">
      <alignment horizontal="center"/>
    </xf>
    <xf numFmtId="164" fontId="41" fillId="26" borderId="26" xfId="0" applyNumberFormat="1" applyFont="1" applyFill="1" applyBorder="1" applyAlignment="1">
      <alignment horizontal="center" wrapText="1"/>
    </xf>
    <xf numFmtId="164" fontId="34" fillId="2" borderId="0" xfId="0" applyNumberFormat="1" applyFont="1" applyFill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39" fillId="0" borderId="13" xfId="0" applyNumberFormat="1" applyFont="1" applyBorder="1" applyAlignment="1">
      <alignment horizontal="right" vertical="center"/>
    </xf>
    <xf numFmtId="164" fontId="39" fillId="0" borderId="14" xfId="0" applyNumberFormat="1" applyFont="1" applyBorder="1" applyAlignment="1">
      <alignment horizontal="right" vertical="center"/>
    </xf>
  </cellXfs>
  <cellStyles count="53">
    <cellStyle name="20 % – Zvýraznění1 2" xfId="5" xr:uid="{00000000-0005-0000-0000-000000000000}"/>
    <cellStyle name="20 % – Zvýraznění2 2" xfId="6" xr:uid="{00000000-0005-0000-0000-000001000000}"/>
    <cellStyle name="20 % – Zvýraznění3 2" xfId="7" xr:uid="{00000000-0005-0000-0000-000002000000}"/>
    <cellStyle name="20 % – Zvýraznění4 2" xfId="8" xr:uid="{00000000-0005-0000-0000-000003000000}"/>
    <cellStyle name="20 % – Zvýraznění5 2" xfId="9" xr:uid="{00000000-0005-0000-0000-000004000000}"/>
    <cellStyle name="20 % – Zvýraznění6 2" xfId="10" xr:uid="{00000000-0005-0000-0000-000005000000}"/>
    <cellStyle name="40 % – Zvýraznění1 2" xfId="11" xr:uid="{00000000-0005-0000-0000-000006000000}"/>
    <cellStyle name="40 % – Zvýraznění2 2" xfId="12" xr:uid="{00000000-0005-0000-0000-000007000000}"/>
    <cellStyle name="40 % – Zvýraznění3 2" xfId="13" xr:uid="{00000000-0005-0000-0000-000008000000}"/>
    <cellStyle name="40 % – Zvýraznění4 2" xfId="14" xr:uid="{00000000-0005-0000-0000-000009000000}"/>
    <cellStyle name="40 % – Zvýraznění5 2" xfId="15" xr:uid="{00000000-0005-0000-0000-00000A000000}"/>
    <cellStyle name="40 % – Zvýraznění6 2" xfId="16" xr:uid="{00000000-0005-0000-0000-00000B000000}"/>
    <cellStyle name="60 % – Zvýraznění1 2" xfId="17" xr:uid="{00000000-0005-0000-0000-00000C000000}"/>
    <cellStyle name="60 % – Zvýraznění2 2" xfId="18" xr:uid="{00000000-0005-0000-0000-00000D000000}"/>
    <cellStyle name="60 % – Zvýraznění3 2" xfId="19" xr:uid="{00000000-0005-0000-0000-00000E000000}"/>
    <cellStyle name="60 % – Zvýraznění4 2" xfId="20" xr:uid="{00000000-0005-0000-0000-00000F000000}"/>
    <cellStyle name="60 % – Zvýraznění5 2" xfId="21" xr:uid="{00000000-0005-0000-0000-000010000000}"/>
    <cellStyle name="60 % – Zvýraznění6 2" xfId="22" xr:uid="{00000000-0005-0000-0000-000011000000}"/>
    <cellStyle name="Celkem 2" xfId="23" xr:uid="{00000000-0005-0000-0000-000012000000}"/>
    <cellStyle name="Čárka" xfId="52" builtinId="3"/>
    <cellStyle name="Hypertextový odkaz 2" xfId="24" xr:uid="{00000000-0005-0000-0000-000013000000}"/>
    <cellStyle name="Chybně 2" xfId="25" xr:uid="{00000000-0005-0000-0000-000014000000}"/>
    <cellStyle name="Kontrolní buňka 2" xfId="26" xr:uid="{00000000-0005-0000-0000-000015000000}"/>
    <cellStyle name="Nadpis 1 2" xfId="27" xr:uid="{00000000-0005-0000-0000-000016000000}"/>
    <cellStyle name="Nadpis 2 2" xfId="28" xr:uid="{00000000-0005-0000-0000-000017000000}"/>
    <cellStyle name="Nadpis 3 2" xfId="29" xr:uid="{00000000-0005-0000-0000-000018000000}"/>
    <cellStyle name="Nadpis 4 2" xfId="30" xr:uid="{00000000-0005-0000-0000-000019000000}"/>
    <cellStyle name="Název 2" xfId="31" xr:uid="{00000000-0005-0000-0000-00001A000000}"/>
    <cellStyle name="Neutrální 2" xfId="32" xr:uid="{00000000-0005-0000-0000-00001B000000}"/>
    <cellStyle name="Normální" xfId="0" builtinId="0"/>
    <cellStyle name="Normální 2" xfId="1" xr:uid="{00000000-0005-0000-0000-00001D000000}"/>
    <cellStyle name="Normální 2 2" xfId="4" xr:uid="{00000000-0005-0000-0000-00001E000000}"/>
    <cellStyle name="Normální 3" xfId="3" xr:uid="{00000000-0005-0000-0000-00001F000000}"/>
    <cellStyle name="Normální 4" xfId="2" xr:uid="{00000000-0005-0000-0000-000020000000}"/>
    <cellStyle name="Normální 5" xfId="47" xr:uid="{00000000-0005-0000-0000-000021000000}"/>
    <cellStyle name="Normální 6" xfId="48" xr:uid="{00000000-0005-0000-0000-000022000000}"/>
    <cellStyle name="Normální 7" xfId="49" xr:uid="{00000000-0005-0000-0000-000023000000}"/>
    <cellStyle name="Normální 8" xfId="50" xr:uid="{A0A59F93-DB1D-40C0-8479-0574FEFA8DBE}"/>
    <cellStyle name="Normální 9" xfId="51" xr:uid="{EFD37368-6797-4F24-8A96-ABFEF0610D9B}"/>
    <cellStyle name="Poznámka 2" xfId="33" xr:uid="{00000000-0005-0000-0000-000024000000}"/>
    <cellStyle name="Propojená buňka 2" xfId="34" xr:uid="{00000000-0005-0000-0000-000025000000}"/>
    <cellStyle name="Správně 2" xfId="35" xr:uid="{00000000-0005-0000-0000-000026000000}"/>
    <cellStyle name="Text upozornění 2" xfId="36" xr:uid="{00000000-0005-0000-0000-000027000000}"/>
    <cellStyle name="Vstup 2" xfId="37" xr:uid="{00000000-0005-0000-0000-000028000000}"/>
    <cellStyle name="Výpočet 2" xfId="38" xr:uid="{00000000-0005-0000-0000-000029000000}"/>
    <cellStyle name="Výstup 2" xfId="39" xr:uid="{00000000-0005-0000-0000-00002A000000}"/>
    <cellStyle name="Vysvětlující text 2" xfId="40" xr:uid="{00000000-0005-0000-0000-00002B000000}"/>
    <cellStyle name="Zvýraznění 1 2" xfId="41" xr:uid="{00000000-0005-0000-0000-00002C000000}"/>
    <cellStyle name="Zvýraznění 2 2" xfId="42" xr:uid="{00000000-0005-0000-0000-00002D000000}"/>
    <cellStyle name="Zvýraznění 3 2" xfId="43" xr:uid="{00000000-0005-0000-0000-00002E000000}"/>
    <cellStyle name="Zvýraznění 4 2" xfId="44" xr:uid="{00000000-0005-0000-0000-00002F000000}"/>
    <cellStyle name="Zvýraznění 5 2" xfId="45" xr:uid="{00000000-0005-0000-0000-000030000000}"/>
    <cellStyle name="Zvýraznění 6 2" xfId="46" xr:uid="{00000000-0005-0000-0000-000031000000}"/>
  </cellStyles>
  <dxfs count="0"/>
  <tableStyles count="0" defaultTableStyle="TableStyleMedium2" defaultPivotStyle="PivotStyleMedium9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8543925" cy="5260975"/>
    <xdr:pic>
      <xdr:nvPicPr>
        <xdr:cNvPr id="2" name="Obrázek 1">
          <a:extLst>
            <a:ext uri="{FF2B5EF4-FFF2-40B4-BE49-F238E27FC236}">
              <a16:creationId xmlns:a16="http://schemas.microsoft.com/office/drawing/2014/main" id="{59CDA147-D03B-485D-96C0-F953AD6EF00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8543925" cy="5260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06"/>
  <sheetViews>
    <sheetView tabSelected="1" zoomScale="90" zoomScaleNormal="90" workbookViewId="0">
      <selection activeCell="O39" sqref="O39"/>
    </sheetView>
  </sheetViews>
  <sheetFormatPr defaultColWidth="9.1796875" defaultRowHeight="14.5" x14ac:dyDescent="0.35"/>
  <cols>
    <col min="1" max="1" width="4.54296875" style="5" customWidth="1"/>
    <col min="2" max="2" width="5" style="5" bestFit="1" customWidth="1"/>
    <col min="3" max="3" width="3.54296875" style="5" customWidth="1"/>
    <col min="4" max="4" width="73.54296875" style="5" customWidth="1"/>
    <col min="5" max="5" width="11.81640625" style="5" hidden="1" customWidth="1"/>
    <col min="6" max="6" width="8.984375E-2" style="5" customWidth="1"/>
    <col min="7" max="7" width="16.1796875" style="5" customWidth="1"/>
    <col min="8" max="8" width="12.1796875" style="5" customWidth="1"/>
    <col min="9" max="9" width="14.1796875" style="5" customWidth="1"/>
    <col min="10" max="16384" width="9.1796875" style="5"/>
  </cols>
  <sheetData>
    <row r="2" spans="1:10" s="2" customFormat="1" ht="18.5" x14ac:dyDescent="0.45">
      <c r="A2" s="82" t="s">
        <v>14</v>
      </c>
      <c r="B2" s="82"/>
      <c r="C2" s="82"/>
      <c r="D2" s="82"/>
      <c r="E2" s="82"/>
      <c r="F2" s="82"/>
      <c r="G2" s="82"/>
      <c r="H2" s="82"/>
      <c r="I2" s="82"/>
    </row>
    <row r="3" spans="1:10" s="4" customFormat="1" ht="18.5" x14ac:dyDescent="0.35">
      <c r="A3" s="83" t="s">
        <v>30</v>
      </c>
      <c r="B3" s="84"/>
      <c r="C3" s="84"/>
      <c r="D3" s="84"/>
      <c r="E3" s="84"/>
      <c r="F3" s="84"/>
      <c r="G3" s="84"/>
      <c r="H3" s="84"/>
      <c r="I3" s="84"/>
      <c r="J3" s="3"/>
    </row>
    <row r="4" spans="1:10" s="4" customFormat="1" ht="15.5" x14ac:dyDescent="0.35">
      <c r="A4" s="85" t="s">
        <v>29</v>
      </c>
      <c r="B4" s="85"/>
      <c r="C4" s="85"/>
      <c r="D4" s="85"/>
      <c r="E4" s="85"/>
      <c r="F4" s="85"/>
      <c r="G4" s="85"/>
      <c r="H4" s="85"/>
      <c r="I4" s="85"/>
      <c r="J4" s="3"/>
    </row>
    <row r="5" spans="1:10" s="4" customFormat="1" ht="16" thickBot="1" x14ac:dyDescent="0.4">
      <c r="A5" s="10"/>
      <c r="B5" s="10"/>
      <c r="C5" s="10"/>
      <c r="D5" s="10"/>
      <c r="E5" s="10"/>
      <c r="F5" s="10"/>
      <c r="G5" s="10"/>
      <c r="H5" s="10"/>
      <c r="I5" s="10"/>
      <c r="J5" s="3"/>
    </row>
    <row r="6" spans="1:10" s="4" customFormat="1" ht="57.5" customHeight="1" thickBot="1" x14ac:dyDescent="0.4">
      <c r="A6" s="25" t="s">
        <v>15</v>
      </c>
      <c r="B6" s="26" t="s">
        <v>5</v>
      </c>
      <c r="C6" s="26" t="s">
        <v>6</v>
      </c>
      <c r="D6" s="27" t="s">
        <v>21</v>
      </c>
      <c r="E6" s="26" t="s">
        <v>17</v>
      </c>
      <c r="F6" s="26" t="s">
        <v>18</v>
      </c>
      <c r="G6" s="26" t="s">
        <v>0</v>
      </c>
      <c r="H6" s="26" t="s">
        <v>1</v>
      </c>
      <c r="I6" s="28" t="s">
        <v>3</v>
      </c>
      <c r="J6" s="3"/>
    </row>
    <row r="7" spans="1:10" s="4" customFormat="1" ht="15.5" x14ac:dyDescent="0.35">
      <c r="A7" s="42">
        <v>1</v>
      </c>
      <c r="B7" s="49">
        <v>1</v>
      </c>
      <c r="C7" s="49" t="s">
        <v>20</v>
      </c>
      <c r="D7" s="50" t="s">
        <v>58</v>
      </c>
      <c r="E7" s="15"/>
      <c r="F7" s="15">
        <f>B7*E7</f>
        <v>0</v>
      </c>
      <c r="G7" s="16" t="s">
        <v>10</v>
      </c>
      <c r="H7" s="16"/>
      <c r="I7" s="17" t="e">
        <f t="shared" ref="I7:I13" si="0">(G7+H7)*B7</f>
        <v>#VALUE!</v>
      </c>
      <c r="J7" s="3"/>
    </row>
    <row r="8" spans="1:10" x14ac:dyDescent="0.35">
      <c r="A8" s="43">
        <v>2</v>
      </c>
      <c r="B8" s="51">
        <v>1</v>
      </c>
      <c r="C8" s="51" t="s">
        <v>20</v>
      </c>
      <c r="D8" s="63" t="s">
        <v>59</v>
      </c>
      <c r="E8" s="20"/>
      <c r="F8" s="20">
        <f t="shared" ref="F8:F12" si="1">B8*E8</f>
        <v>0</v>
      </c>
      <c r="G8" s="18" t="s">
        <v>10</v>
      </c>
      <c r="H8" s="18"/>
      <c r="I8" s="19" t="e">
        <f t="shared" ref="I8:I12" si="2">(G8+H8)*B8</f>
        <v>#VALUE!</v>
      </c>
    </row>
    <row r="9" spans="1:10" x14ac:dyDescent="0.35">
      <c r="A9" s="43">
        <v>3</v>
      </c>
      <c r="B9" s="51">
        <v>1</v>
      </c>
      <c r="C9" s="51" t="s">
        <v>20</v>
      </c>
      <c r="D9" s="52" t="s">
        <v>60</v>
      </c>
      <c r="E9" s="20"/>
      <c r="F9" s="20">
        <f t="shared" si="1"/>
        <v>0</v>
      </c>
      <c r="G9" s="18" t="s">
        <v>10</v>
      </c>
      <c r="H9" s="18"/>
      <c r="I9" s="19" t="e">
        <f t="shared" si="2"/>
        <v>#VALUE!</v>
      </c>
    </row>
    <row r="10" spans="1:10" x14ac:dyDescent="0.35">
      <c r="A10" s="43">
        <v>4</v>
      </c>
      <c r="B10" s="51">
        <v>1</v>
      </c>
      <c r="C10" s="51" t="s">
        <v>20</v>
      </c>
      <c r="D10" s="52" t="s">
        <v>61</v>
      </c>
      <c r="E10" s="20"/>
      <c r="F10" s="20">
        <f t="shared" si="1"/>
        <v>0</v>
      </c>
      <c r="G10" s="18" t="s">
        <v>10</v>
      </c>
      <c r="H10" s="18"/>
      <c r="I10" s="19" t="e">
        <f t="shared" si="2"/>
        <v>#VALUE!</v>
      </c>
    </row>
    <row r="11" spans="1:10" x14ac:dyDescent="0.35">
      <c r="A11" s="43">
        <v>5</v>
      </c>
      <c r="B11" s="51">
        <v>1</v>
      </c>
      <c r="C11" s="51" t="s">
        <v>20</v>
      </c>
      <c r="D11" s="53" t="s">
        <v>62</v>
      </c>
      <c r="E11" s="20"/>
      <c r="F11" s="20">
        <f t="shared" si="1"/>
        <v>0</v>
      </c>
      <c r="G11" s="18" t="s">
        <v>10</v>
      </c>
      <c r="H11" s="18"/>
      <c r="I11" s="19" t="e">
        <f t="shared" si="2"/>
        <v>#VALUE!</v>
      </c>
    </row>
    <row r="12" spans="1:10" s="1" customFormat="1" x14ac:dyDescent="0.35">
      <c r="A12" s="43">
        <v>6</v>
      </c>
      <c r="B12" s="51">
        <v>1</v>
      </c>
      <c r="C12" s="51" t="s">
        <v>20</v>
      </c>
      <c r="D12" s="54" t="s">
        <v>63</v>
      </c>
      <c r="E12" s="20"/>
      <c r="F12" s="20">
        <f t="shared" si="1"/>
        <v>0</v>
      </c>
      <c r="G12" s="18" t="s">
        <v>10</v>
      </c>
      <c r="H12" s="18"/>
      <c r="I12" s="19" t="e">
        <f t="shared" si="2"/>
        <v>#VALUE!</v>
      </c>
    </row>
    <row r="13" spans="1:10" ht="15" thickBot="1" x14ac:dyDescent="0.4">
      <c r="A13" s="55">
        <v>7</v>
      </c>
      <c r="B13" s="56">
        <v>20</v>
      </c>
      <c r="C13" s="56" t="s">
        <v>20</v>
      </c>
      <c r="D13" s="57" t="s">
        <v>64</v>
      </c>
      <c r="E13" s="39"/>
      <c r="F13" s="39">
        <f t="shared" ref="F13" si="3">B13*E13</f>
        <v>0</v>
      </c>
      <c r="G13" s="40" t="s">
        <v>10</v>
      </c>
      <c r="H13" s="40"/>
      <c r="I13" s="41" t="e">
        <f t="shared" si="0"/>
        <v>#VALUE!</v>
      </c>
    </row>
    <row r="14" spans="1:10" s="1" customFormat="1" ht="15" thickBot="1" x14ac:dyDescent="0.4">
      <c r="A14" s="31"/>
      <c r="B14" s="32"/>
      <c r="C14" s="32"/>
      <c r="D14" s="14" t="s">
        <v>22</v>
      </c>
      <c r="E14" s="33"/>
      <c r="F14" s="34">
        <f>SUM(F7:F13)</f>
        <v>0</v>
      </c>
      <c r="G14" s="35"/>
      <c r="H14" s="35"/>
      <c r="I14" s="36" t="e">
        <f>SUM(I7:I13)</f>
        <v>#VALUE!</v>
      </c>
    </row>
    <row r="15" spans="1:10" s="1" customFormat="1" ht="15" thickBot="1" x14ac:dyDescent="0.4">
      <c r="A15" s="10"/>
      <c r="B15" s="10"/>
      <c r="C15" s="10"/>
      <c r="D15" s="10"/>
      <c r="E15" s="10"/>
      <c r="F15" s="10"/>
      <c r="G15" s="10"/>
      <c r="H15" s="10"/>
      <c r="I15" s="10"/>
    </row>
    <row r="16" spans="1:10" s="4" customFormat="1" ht="57.5" customHeight="1" thickBot="1" x14ac:dyDescent="0.4">
      <c r="A16" s="25" t="s">
        <v>15</v>
      </c>
      <c r="B16" s="26" t="s">
        <v>5</v>
      </c>
      <c r="C16" s="26" t="s">
        <v>6</v>
      </c>
      <c r="D16" s="27" t="s">
        <v>25</v>
      </c>
      <c r="E16" s="26" t="s">
        <v>17</v>
      </c>
      <c r="F16" s="26" t="s">
        <v>18</v>
      </c>
      <c r="G16" s="26" t="s">
        <v>0</v>
      </c>
      <c r="H16" s="26" t="s">
        <v>1</v>
      </c>
      <c r="I16" s="28" t="s">
        <v>3</v>
      </c>
    </row>
    <row r="17" spans="1:9" s="4" customFormat="1" ht="15.5" x14ac:dyDescent="0.35">
      <c r="A17" s="64">
        <v>1</v>
      </c>
      <c r="B17" s="44">
        <v>15</v>
      </c>
      <c r="C17" s="44" t="s">
        <v>31</v>
      </c>
      <c r="D17" s="66" t="s">
        <v>32</v>
      </c>
      <c r="E17" s="15"/>
      <c r="F17" s="15">
        <f>B17*E17</f>
        <v>0</v>
      </c>
      <c r="G17" s="16" t="s">
        <v>10</v>
      </c>
      <c r="H17" s="16"/>
      <c r="I17" s="17" t="e">
        <f t="shared" ref="I17:I41" si="4">(G17+H17)*B17</f>
        <v>#VALUE!</v>
      </c>
    </row>
    <row r="18" spans="1:9" x14ac:dyDescent="0.35">
      <c r="A18" s="65">
        <v>2</v>
      </c>
      <c r="B18" s="44">
        <v>50</v>
      </c>
      <c r="C18" s="44" t="s">
        <v>20</v>
      </c>
      <c r="D18" s="67" t="s">
        <v>33</v>
      </c>
      <c r="E18" s="20"/>
      <c r="F18" s="20">
        <f t="shared" ref="F18:F31" si="5">B18*E18</f>
        <v>0</v>
      </c>
      <c r="G18" s="18" t="s">
        <v>10</v>
      </c>
      <c r="H18" s="18"/>
      <c r="I18" s="19" t="e">
        <f t="shared" si="4"/>
        <v>#VALUE!</v>
      </c>
    </row>
    <row r="19" spans="1:9" s="1" customFormat="1" x14ac:dyDescent="0.35">
      <c r="A19" s="65">
        <v>3</v>
      </c>
      <c r="B19" s="44">
        <v>20</v>
      </c>
      <c r="C19" s="44" t="s">
        <v>26</v>
      </c>
      <c r="D19" s="68" t="s">
        <v>34</v>
      </c>
      <c r="E19" s="20"/>
      <c r="F19" s="20">
        <f t="shared" si="5"/>
        <v>0</v>
      </c>
      <c r="G19" s="18" t="s">
        <v>10</v>
      </c>
      <c r="H19" s="18"/>
      <c r="I19" s="19" t="e">
        <f t="shared" si="4"/>
        <v>#VALUE!</v>
      </c>
    </row>
    <row r="20" spans="1:9" s="1" customFormat="1" x14ac:dyDescent="0.35">
      <c r="A20" s="65">
        <v>4</v>
      </c>
      <c r="B20" s="44">
        <v>50</v>
      </c>
      <c r="C20" s="44" t="s">
        <v>20</v>
      </c>
      <c r="D20" s="69" t="s">
        <v>35</v>
      </c>
      <c r="E20" s="20"/>
      <c r="F20" s="20">
        <f t="shared" si="5"/>
        <v>0</v>
      </c>
      <c r="G20" s="18" t="s">
        <v>10</v>
      </c>
      <c r="H20" s="18"/>
      <c r="I20" s="19" t="e">
        <f t="shared" si="4"/>
        <v>#VALUE!</v>
      </c>
    </row>
    <row r="21" spans="1:9" x14ac:dyDescent="0.35">
      <c r="A21" s="65">
        <v>5</v>
      </c>
      <c r="B21" s="44">
        <v>20</v>
      </c>
      <c r="C21" s="44" t="s">
        <v>26</v>
      </c>
      <c r="D21" s="45" t="s">
        <v>36</v>
      </c>
      <c r="E21" s="20"/>
      <c r="F21" s="20">
        <f t="shared" si="5"/>
        <v>0</v>
      </c>
      <c r="G21" s="18" t="s">
        <v>10</v>
      </c>
      <c r="H21" s="18"/>
      <c r="I21" s="19" t="e">
        <f t="shared" si="4"/>
        <v>#VALUE!</v>
      </c>
    </row>
    <row r="22" spans="1:9" s="1" customFormat="1" x14ac:dyDescent="0.35">
      <c r="A22" s="65">
        <v>6</v>
      </c>
      <c r="B22" s="44">
        <v>50</v>
      </c>
      <c r="C22" s="44" t="s">
        <v>20</v>
      </c>
      <c r="D22" s="45" t="s">
        <v>37</v>
      </c>
      <c r="E22" s="20"/>
      <c r="F22" s="20">
        <f t="shared" si="5"/>
        <v>0</v>
      </c>
      <c r="G22" s="18" t="s">
        <v>10</v>
      </c>
      <c r="H22" s="18"/>
      <c r="I22" s="19" t="e">
        <f t="shared" si="4"/>
        <v>#VALUE!</v>
      </c>
    </row>
    <row r="23" spans="1:9" s="1" customFormat="1" x14ac:dyDescent="0.35">
      <c r="A23" s="65">
        <v>7</v>
      </c>
      <c r="B23" s="44">
        <v>10</v>
      </c>
      <c r="C23" s="44" t="s">
        <v>20</v>
      </c>
      <c r="D23" s="45" t="s">
        <v>38</v>
      </c>
      <c r="E23" s="20"/>
      <c r="F23" s="20">
        <f t="shared" si="5"/>
        <v>0</v>
      </c>
      <c r="G23" s="18" t="s">
        <v>10</v>
      </c>
      <c r="H23" s="18"/>
      <c r="I23" s="19" t="e">
        <f t="shared" si="4"/>
        <v>#VALUE!</v>
      </c>
    </row>
    <row r="24" spans="1:9" x14ac:dyDescent="0.35">
      <c r="A24" s="65">
        <v>8</v>
      </c>
      <c r="B24" s="44">
        <v>50</v>
      </c>
      <c r="C24" s="44" t="s">
        <v>20</v>
      </c>
      <c r="D24" s="45" t="s">
        <v>39</v>
      </c>
      <c r="E24" s="20"/>
      <c r="F24" s="20">
        <f t="shared" si="5"/>
        <v>0</v>
      </c>
      <c r="G24" s="18" t="s">
        <v>10</v>
      </c>
      <c r="H24" s="18"/>
      <c r="I24" s="19" t="e">
        <f t="shared" si="4"/>
        <v>#VALUE!</v>
      </c>
    </row>
    <row r="25" spans="1:9" x14ac:dyDescent="0.35">
      <c r="A25" s="65">
        <v>9</v>
      </c>
      <c r="B25" s="44">
        <v>4</v>
      </c>
      <c r="C25" s="44" t="s">
        <v>20</v>
      </c>
      <c r="D25" s="46" t="s">
        <v>40</v>
      </c>
      <c r="E25" s="20"/>
      <c r="F25" s="20">
        <f t="shared" si="5"/>
        <v>0</v>
      </c>
      <c r="G25" s="18" t="s">
        <v>10</v>
      </c>
      <c r="H25" s="18"/>
      <c r="I25" s="19" t="e">
        <f t="shared" ref="I25:I31" si="6">(G25+H25)*B25</f>
        <v>#VALUE!</v>
      </c>
    </row>
    <row r="26" spans="1:9" s="1" customFormat="1" x14ac:dyDescent="0.35">
      <c r="A26" s="65">
        <v>10</v>
      </c>
      <c r="B26" s="44">
        <v>2</v>
      </c>
      <c r="C26" s="44" t="s">
        <v>20</v>
      </c>
      <c r="D26" s="46" t="s">
        <v>41</v>
      </c>
      <c r="E26" s="20"/>
      <c r="F26" s="20">
        <f t="shared" si="5"/>
        <v>0</v>
      </c>
      <c r="G26" s="18" t="s">
        <v>10</v>
      </c>
      <c r="H26" s="18"/>
      <c r="I26" s="19" t="e">
        <f t="shared" si="6"/>
        <v>#VALUE!</v>
      </c>
    </row>
    <row r="27" spans="1:9" s="1" customFormat="1" x14ac:dyDescent="0.35">
      <c r="A27" s="65">
        <v>11</v>
      </c>
      <c r="B27" s="44">
        <v>4</v>
      </c>
      <c r="C27" s="44" t="s">
        <v>20</v>
      </c>
      <c r="D27" s="47" t="s">
        <v>42</v>
      </c>
      <c r="E27" s="20"/>
      <c r="F27" s="20">
        <f t="shared" si="5"/>
        <v>0</v>
      </c>
      <c r="G27" s="18" t="s">
        <v>10</v>
      </c>
      <c r="H27" s="18"/>
      <c r="I27" s="19" t="e">
        <f t="shared" si="6"/>
        <v>#VALUE!</v>
      </c>
    </row>
    <row r="28" spans="1:9" x14ac:dyDescent="0.35">
      <c r="A28" s="65">
        <v>12</v>
      </c>
      <c r="B28" s="44">
        <v>10</v>
      </c>
      <c r="C28" s="44" t="s">
        <v>20</v>
      </c>
      <c r="D28" s="48" t="s">
        <v>43</v>
      </c>
      <c r="E28" s="20"/>
      <c r="F28" s="20">
        <f t="shared" si="5"/>
        <v>0</v>
      </c>
      <c r="G28" s="18" t="s">
        <v>10</v>
      </c>
      <c r="H28" s="18"/>
      <c r="I28" s="19" t="e">
        <f t="shared" si="6"/>
        <v>#VALUE!</v>
      </c>
    </row>
    <row r="29" spans="1:9" s="1" customFormat="1" x14ac:dyDescent="0.35">
      <c r="A29" s="65">
        <v>13</v>
      </c>
      <c r="B29" s="44">
        <v>12</v>
      </c>
      <c r="C29" s="44" t="s">
        <v>20</v>
      </c>
      <c r="D29" s="45" t="s">
        <v>44</v>
      </c>
      <c r="E29" s="20"/>
      <c r="F29" s="20">
        <f t="shared" si="5"/>
        <v>0</v>
      </c>
      <c r="G29" s="18" t="s">
        <v>10</v>
      </c>
      <c r="H29" s="18"/>
      <c r="I29" s="19" t="e">
        <f t="shared" si="6"/>
        <v>#VALUE!</v>
      </c>
    </row>
    <row r="30" spans="1:9" s="1" customFormat="1" x14ac:dyDescent="0.35">
      <c r="A30" s="65">
        <v>14</v>
      </c>
      <c r="B30" s="44">
        <v>1</v>
      </c>
      <c r="C30" s="44" t="s">
        <v>20</v>
      </c>
      <c r="D30" s="46" t="s">
        <v>45</v>
      </c>
      <c r="E30" s="20"/>
      <c r="F30" s="20">
        <f t="shared" si="5"/>
        <v>0</v>
      </c>
      <c r="G30" s="18" t="s">
        <v>10</v>
      </c>
      <c r="H30" s="18"/>
      <c r="I30" s="19" t="e">
        <f t="shared" si="6"/>
        <v>#VALUE!</v>
      </c>
    </row>
    <row r="31" spans="1:9" x14ac:dyDescent="0.35">
      <c r="A31" s="65">
        <v>15</v>
      </c>
      <c r="B31" s="44">
        <v>100</v>
      </c>
      <c r="C31" s="44" t="s">
        <v>20</v>
      </c>
      <c r="D31" s="45" t="s">
        <v>46</v>
      </c>
      <c r="E31" s="20"/>
      <c r="F31" s="20">
        <f t="shared" si="5"/>
        <v>0</v>
      </c>
      <c r="G31" s="18" t="s">
        <v>10</v>
      </c>
      <c r="H31" s="18"/>
      <c r="I31" s="19" t="e">
        <f t="shared" si="6"/>
        <v>#VALUE!</v>
      </c>
    </row>
    <row r="32" spans="1:9" x14ac:dyDescent="0.35">
      <c r="A32" s="65">
        <v>16</v>
      </c>
      <c r="B32" s="44">
        <v>100</v>
      </c>
      <c r="C32" s="44" t="s">
        <v>20</v>
      </c>
      <c r="D32" s="70" t="s">
        <v>47</v>
      </c>
      <c r="E32" s="20"/>
      <c r="F32" s="20">
        <f t="shared" ref="F32:F38" si="7">B32*E32</f>
        <v>0</v>
      </c>
      <c r="G32" s="18" t="s">
        <v>10</v>
      </c>
      <c r="H32" s="18"/>
      <c r="I32" s="19" t="e">
        <f t="shared" ref="I32:I38" si="8">(G32+H32)*B32</f>
        <v>#VALUE!</v>
      </c>
    </row>
    <row r="33" spans="1:9" s="1" customFormat="1" x14ac:dyDescent="0.35">
      <c r="A33" s="65">
        <v>17</v>
      </c>
      <c r="B33" s="44">
        <v>4</v>
      </c>
      <c r="C33" s="44" t="s">
        <v>20</v>
      </c>
      <c r="D33" s="46" t="s">
        <v>48</v>
      </c>
      <c r="E33" s="20"/>
      <c r="F33" s="20">
        <f t="shared" si="7"/>
        <v>0</v>
      </c>
      <c r="G33" s="18" t="s">
        <v>10</v>
      </c>
      <c r="H33" s="18"/>
      <c r="I33" s="19" t="e">
        <f t="shared" si="8"/>
        <v>#VALUE!</v>
      </c>
    </row>
    <row r="34" spans="1:9" s="1" customFormat="1" x14ac:dyDescent="0.35">
      <c r="A34" s="65">
        <v>18</v>
      </c>
      <c r="B34" s="44">
        <v>2</v>
      </c>
      <c r="C34" s="44" t="s">
        <v>20</v>
      </c>
      <c r="D34" s="46" t="s">
        <v>49</v>
      </c>
      <c r="E34" s="20"/>
      <c r="F34" s="20">
        <f t="shared" si="7"/>
        <v>0</v>
      </c>
      <c r="G34" s="18" t="s">
        <v>10</v>
      </c>
      <c r="H34" s="18"/>
      <c r="I34" s="19" t="e">
        <f t="shared" si="8"/>
        <v>#VALUE!</v>
      </c>
    </row>
    <row r="35" spans="1:9" x14ac:dyDescent="0.35">
      <c r="A35" s="65">
        <v>19</v>
      </c>
      <c r="B35" s="44">
        <v>3</v>
      </c>
      <c r="C35" s="44" t="s">
        <v>20</v>
      </c>
      <c r="D35" s="46" t="s">
        <v>50</v>
      </c>
      <c r="E35" s="20"/>
      <c r="F35" s="20">
        <f t="shared" si="7"/>
        <v>0</v>
      </c>
      <c r="G35" s="18" t="s">
        <v>10</v>
      </c>
      <c r="H35" s="18"/>
      <c r="I35" s="19" t="e">
        <f t="shared" si="8"/>
        <v>#VALUE!</v>
      </c>
    </row>
    <row r="36" spans="1:9" s="1" customFormat="1" x14ac:dyDescent="0.35">
      <c r="A36" s="65">
        <v>20</v>
      </c>
      <c r="B36" s="44">
        <v>50</v>
      </c>
      <c r="C36" s="44" t="s">
        <v>24</v>
      </c>
      <c r="D36" s="46" t="s">
        <v>51</v>
      </c>
      <c r="E36" s="20"/>
      <c r="F36" s="20">
        <f t="shared" si="7"/>
        <v>0</v>
      </c>
      <c r="G36" s="18" t="s">
        <v>10</v>
      </c>
      <c r="H36" s="18"/>
      <c r="I36" s="19" t="e">
        <f t="shared" si="8"/>
        <v>#VALUE!</v>
      </c>
    </row>
    <row r="37" spans="1:9" s="1" customFormat="1" x14ac:dyDescent="0.35">
      <c r="A37" s="65">
        <v>21</v>
      </c>
      <c r="B37" s="44">
        <v>50</v>
      </c>
      <c r="C37" s="44" t="s">
        <v>24</v>
      </c>
      <c r="D37" s="46" t="s">
        <v>52</v>
      </c>
      <c r="E37" s="20"/>
      <c r="F37" s="20">
        <f t="shared" si="7"/>
        <v>0</v>
      </c>
      <c r="G37" s="18" t="s">
        <v>10</v>
      </c>
      <c r="H37" s="18"/>
      <c r="I37" s="19" t="e">
        <f t="shared" si="8"/>
        <v>#VALUE!</v>
      </c>
    </row>
    <row r="38" spans="1:9" x14ac:dyDescent="0.35">
      <c r="A38" s="65">
        <v>22</v>
      </c>
      <c r="B38" s="44">
        <v>4</v>
      </c>
      <c r="C38" s="44" t="s">
        <v>20</v>
      </c>
      <c r="D38" s="46" t="s">
        <v>53</v>
      </c>
      <c r="E38" s="20"/>
      <c r="F38" s="20">
        <f t="shared" si="7"/>
        <v>0</v>
      </c>
      <c r="G38" s="18" t="s">
        <v>10</v>
      </c>
      <c r="H38" s="18"/>
      <c r="I38" s="19" t="e">
        <f t="shared" si="8"/>
        <v>#VALUE!</v>
      </c>
    </row>
    <row r="39" spans="1:9" x14ac:dyDescent="0.35">
      <c r="A39" s="65">
        <v>23</v>
      </c>
      <c r="B39" s="44">
        <v>4</v>
      </c>
      <c r="C39" s="44" t="s">
        <v>20</v>
      </c>
      <c r="D39" s="46" t="s">
        <v>54</v>
      </c>
      <c r="E39" s="20"/>
      <c r="F39" s="20">
        <f t="shared" ref="F39:F42" si="9">B39*E39</f>
        <v>0</v>
      </c>
      <c r="G39" s="18" t="s">
        <v>10</v>
      </c>
      <c r="H39" s="18"/>
      <c r="I39" s="19" t="e">
        <f t="shared" si="4"/>
        <v>#VALUE!</v>
      </c>
    </row>
    <row r="40" spans="1:9" s="1" customFormat="1" x14ac:dyDescent="0.35">
      <c r="A40" s="65">
        <v>24</v>
      </c>
      <c r="B40" s="44">
        <v>5</v>
      </c>
      <c r="C40" s="44" t="s">
        <v>20</v>
      </c>
      <c r="D40" s="46" t="s">
        <v>55</v>
      </c>
      <c r="E40" s="20"/>
      <c r="F40" s="20">
        <f t="shared" si="9"/>
        <v>0</v>
      </c>
      <c r="G40" s="18" t="s">
        <v>10</v>
      </c>
      <c r="H40" s="18"/>
      <c r="I40" s="19" t="e">
        <f t="shared" si="4"/>
        <v>#VALUE!</v>
      </c>
    </row>
    <row r="41" spans="1:9" s="1" customFormat="1" x14ac:dyDescent="0.35">
      <c r="A41" s="65">
        <v>25</v>
      </c>
      <c r="B41" s="44">
        <v>5</v>
      </c>
      <c r="C41" s="44" t="s">
        <v>20</v>
      </c>
      <c r="D41" s="46" t="s">
        <v>56</v>
      </c>
      <c r="E41" s="20"/>
      <c r="F41" s="20">
        <f t="shared" si="9"/>
        <v>0</v>
      </c>
      <c r="G41" s="18" t="s">
        <v>10</v>
      </c>
      <c r="H41" s="18"/>
      <c r="I41" s="19" t="e">
        <f t="shared" si="4"/>
        <v>#VALUE!</v>
      </c>
    </row>
    <row r="42" spans="1:9" ht="15" thickBot="1" x14ac:dyDescent="0.4">
      <c r="A42" s="65">
        <v>26</v>
      </c>
      <c r="B42" s="44">
        <v>1</v>
      </c>
      <c r="C42" s="44" t="s">
        <v>20</v>
      </c>
      <c r="D42" s="45" t="s">
        <v>57</v>
      </c>
      <c r="E42" s="20"/>
      <c r="F42" s="20">
        <f t="shared" si="9"/>
        <v>0</v>
      </c>
      <c r="G42" s="18" t="s">
        <v>10</v>
      </c>
      <c r="H42" s="18"/>
      <c r="I42" s="19" t="e">
        <f t="shared" ref="I42" si="10">(G42+H42)*B42</f>
        <v>#VALUE!</v>
      </c>
    </row>
    <row r="43" spans="1:9" s="1" customFormat="1" ht="15" thickBot="1" x14ac:dyDescent="0.4">
      <c r="A43" s="31"/>
      <c r="B43" s="32"/>
      <c r="C43" s="32"/>
      <c r="D43" s="14" t="s">
        <v>77</v>
      </c>
      <c r="E43" s="33"/>
      <c r="F43" s="34">
        <f>SUM(F17:F42)</f>
        <v>0</v>
      </c>
      <c r="G43" s="35"/>
      <c r="H43" s="35"/>
      <c r="I43" s="36" t="e">
        <f>SUM(I17:I42)</f>
        <v>#VALUE!</v>
      </c>
    </row>
    <row r="44" spans="1:9" s="1" customFormat="1" ht="15" thickBot="1" x14ac:dyDescent="0.4">
      <c r="A44" s="10"/>
      <c r="B44" s="10"/>
      <c r="C44" s="10"/>
      <c r="D44" s="10"/>
      <c r="E44" s="10"/>
      <c r="F44" s="10"/>
      <c r="G44" s="10"/>
      <c r="H44" s="10"/>
      <c r="I44" s="10"/>
    </row>
    <row r="45" spans="1:9" s="1" customFormat="1" ht="57.5" customHeight="1" thickBot="1" x14ac:dyDescent="0.4">
      <c r="A45" s="11" t="s">
        <v>15</v>
      </c>
      <c r="B45" s="12" t="s">
        <v>5</v>
      </c>
      <c r="C45" s="12" t="s">
        <v>6</v>
      </c>
      <c r="D45" s="21" t="s">
        <v>16</v>
      </c>
      <c r="E45" s="12" t="s">
        <v>17</v>
      </c>
      <c r="F45" s="12" t="s">
        <v>18</v>
      </c>
      <c r="G45" s="12" t="s">
        <v>0</v>
      </c>
      <c r="H45" s="12" t="s">
        <v>1</v>
      </c>
      <c r="I45" s="13" t="s">
        <v>3</v>
      </c>
    </row>
    <row r="46" spans="1:9" s="1" customFormat="1" x14ac:dyDescent="0.35">
      <c r="A46" s="29">
        <v>1</v>
      </c>
      <c r="B46" s="71">
        <v>8</v>
      </c>
      <c r="C46" s="71" t="s">
        <v>20</v>
      </c>
      <c r="D46" s="72" t="s">
        <v>65</v>
      </c>
      <c r="E46" s="73">
        <v>1600</v>
      </c>
      <c r="F46" s="74">
        <f>(E46*B46)</f>
        <v>12800</v>
      </c>
      <c r="G46" s="16" t="s">
        <v>10</v>
      </c>
      <c r="H46" s="16"/>
      <c r="I46" s="17" t="e">
        <f>(G46+H46)*B46</f>
        <v>#VALUE!</v>
      </c>
    </row>
    <row r="47" spans="1:9" s="1" customFormat="1" x14ac:dyDescent="0.35">
      <c r="A47" s="30">
        <v>2</v>
      </c>
      <c r="B47" s="37">
        <v>10</v>
      </c>
      <c r="C47" s="37" t="s">
        <v>20</v>
      </c>
      <c r="D47" s="60" t="s">
        <v>66</v>
      </c>
      <c r="E47" s="61">
        <v>115</v>
      </c>
      <c r="F47" s="62">
        <f t="shared" ref="F47:F58" si="11">(E47*B47)</f>
        <v>1150</v>
      </c>
      <c r="G47" s="18" t="s">
        <v>10</v>
      </c>
      <c r="H47" s="18"/>
      <c r="I47" s="19" t="e">
        <f t="shared" ref="I47:I58" si="12">(G47+H47)*B47</f>
        <v>#VALUE!</v>
      </c>
    </row>
    <row r="48" spans="1:9" s="1" customFormat="1" ht="29" x14ac:dyDescent="0.35">
      <c r="A48" s="30">
        <v>3</v>
      </c>
      <c r="B48" s="38">
        <v>13</v>
      </c>
      <c r="C48" s="37" t="s">
        <v>20</v>
      </c>
      <c r="D48" s="60" t="s">
        <v>67</v>
      </c>
      <c r="E48" s="61">
        <v>619</v>
      </c>
      <c r="F48" s="62">
        <f t="shared" si="11"/>
        <v>8047</v>
      </c>
      <c r="G48" s="18" t="s">
        <v>10</v>
      </c>
      <c r="H48" s="18"/>
      <c r="I48" s="19" t="e">
        <f t="shared" si="12"/>
        <v>#VALUE!</v>
      </c>
    </row>
    <row r="49" spans="1:9" s="1" customFormat="1" ht="29" x14ac:dyDescent="0.35">
      <c r="A49" s="30">
        <v>4</v>
      </c>
      <c r="B49" s="37">
        <v>1</v>
      </c>
      <c r="C49" s="37" t="s">
        <v>20</v>
      </c>
      <c r="D49" s="58" t="s">
        <v>68</v>
      </c>
      <c r="E49" s="61">
        <v>6200</v>
      </c>
      <c r="F49" s="62">
        <f t="shared" si="11"/>
        <v>6200</v>
      </c>
      <c r="G49" s="18" t="s">
        <v>10</v>
      </c>
      <c r="H49" s="18"/>
      <c r="I49" s="19" t="e">
        <f t="shared" si="12"/>
        <v>#VALUE!</v>
      </c>
    </row>
    <row r="50" spans="1:9" s="1" customFormat="1" x14ac:dyDescent="0.35">
      <c r="A50" s="30">
        <v>5</v>
      </c>
      <c r="B50" s="37">
        <v>3</v>
      </c>
      <c r="C50" s="37" t="s">
        <v>20</v>
      </c>
      <c r="D50" s="58" t="s">
        <v>69</v>
      </c>
      <c r="E50" s="61">
        <v>3600</v>
      </c>
      <c r="F50" s="62">
        <f t="shared" si="11"/>
        <v>10800</v>
      </c>
      <c r="G50" s="18" t="s">
        <v>10</v>
      </c>
      <c r="H50" s="18"/>
      <c r="I50" s="19" t="e">
        <f t="shared" si="12"/>
        <v>#VALUE!</v>
      </c>
    </row>
    <row r="51" spans="1:9" s="1" customFormat="1" x14ac:dyDescent="0.35">
      <c r="A51" s="30">
        <v>6</v>
      </c>
      <c r="B51" s="37">
        <v>4</v>
      </c>
      <c r="C51" s="37" t="s">
        <v>20</v>
      </c>
      <c r="D51" s="60" t="s">
        <v>27</v>
      </c>
      <c r="E51" s="61">
        <v>2800</v>
      </c>
      <c r="F51" s="62">
        <f t="shared" si="11"/>
        <v>11200</v>
      </c>
      <c r="G51" s="18" t="s">
        <v>10</v>
      </c>
      <c r="H51" s="18"/>
      <c r="I51" s="19" t="e">
        <f t="shared" si="12"/>
        <v>#VALUE!</v>
      </c>
    </row>
    <row r="52" spans="1:9" s="1" customFormat="1" ht="29" x14ac:dyDescent="0.35">
      <c r="A52" s="30">
        <v>7</v>
      </c>
      <c r="B52" s="37">
        <v>15</v>
      </c>
      <c r="C52" s="37" t="s">
        <v>28</v>
      </c>
      <c r="D52" s="58" t="s">
        <v>70</v>
      </c>
      <c r="E52" s="61">
        <v>3960</v>
      </c>
      <c r="F52" s="62">
        <f t="shared" si="11"/>
        <v>59400</v>
      </c>
      <c r="G52" s="18" t="s">
        <v>10</v>
      </c>
      <c r="H52" s="18"/>
      <c r="I52" s="19" t="e">
        <f t="shared" si="12"/>
        <v>#VALUE!</v>
      </c>
    </row>
    <row r="53" spans="1:9" s="1" customFormat="1" x14ac:dyDescent="0.35">
      <c r="A53" s="30">
        <v>8</v>
      </c>
      <c r="B53" s="37">
        <v>20</v>
      </c>
      <c r="C53" s="37" t="s">
        <v>20</v>
      </c>
      <c r="D53" s="60" t="s">
        <v>71</v>
      </c>
      <c r="E53" s="59">
        <v>16</v>
      </c>
      <c r="F53" s="62">
        <f t="shared" si="11"/>
        <v>320</v>
      </c>
      <c r="G53" s="18" t="s">
        <v>10</v>
      </c>
      <c r="H53" s="18"/>
      <c r="I53" s="19" t="e">
        <f t="shared" si="12"/>
        <v>#VALUE!</v>
      </c>
    </row>
    <row r="54" spans="1:9" s="1" customFormat="1" ht="29" x14ac:dyDescent="0.35">
      <c r="A54" s="30">
        <v>9</v>
      </c>
      <c r="B54" s="38">
        <v>10</v>
      </c>
      <c r="C54" s="37" t="s">
        <v>20</v>
      </c>
      <c r="D54" s="60" t="s">
        <v>72</v>
      </c>
      <c r="E54" s="59">
        <v>655</v>
      </c>
      <c r="F54" s="62">
        <f t="shared" si="11"/>
        <v>6550</v>
      </c>
      <c r="G54" s="18" t="s">
        <v>10</v>
      </c>
      <c r="H54" s="18"/>
      <c r="I54" s="19" t="e">
        <f t="shared" si="12"/>
        <v>#VALUE!</v>
      </c>
    </row>
    <row r="55" spans="1:9" s="1" customFormat="1" x14ac:dyDescent="0.35">
      <c r="A55" s="30">
        <v>10</v>
      </c>
      <c r="B55" s="37">
        <v>200</v>
      </c>
      <c r="C55" s="37" t="s">
        <v>20</v>
      </c>
      <c r="D55" s="60" t="s">
        <v>73</v>
      </c>
      <c r="E55" s="59">
        <v>2.5</v>
      </c>
      <c r="F55" s="62">
        <f t="shared" si="11"/>
        <v>500</v>
      </c>
      <c r="G55" s="18" t="s">
        <v>10</v>
      </c>
      <c r="H55" s="18"/>
      <c r="I55" s="19" t="e">
        <f t="shared" si="12"/>
        <v>#VALUE!</v>
      </c>
    </row>
    <row r="56" spans="1:9" s="1" customFormat="1" x14ac:dyDescent="0.35">
      <c r="A56" s="30">
        <v>11</v>
      </c>
      <c r="B56" s="37">
        <v>200</v>
      </c>
      <c r="C56" s="37" t="s">
        <v>20</v>
      </c>
      <c r="D56" s="60" t="s">
        <v>74</v>
      </c>
      <c r="E56" s="59">
        <v>5.5</v>
      </c>
      <c r="F56" s="62">
        <f t="shared" si="11"/>
        <v>1100</v>
      </c>
      <c r="G56" s="18" t="s">
        <v>10</v>
      </c>
      <c r="H56" s="18"/>
      <c r="I56" s="19" t="e">
        <f t="shared" si="12"/>
        <v>#VALUE!</v>
      </c>
    </row>
    <row r="57" spans="1:9" s="1" customFormat="1" ht="145" x14ac:dyDescent="0.35">
      <c r="A57" s="30">
        <v>12</v>
      </c>
      <c r="B57" s="37">
        <v>200</v>
      </c>
      <c r="C57" s="37" t="s">
        <v>20</v>
      </c>
      <c r="D57" s="58" t="s">
        <v>75</v>
      </c>
      <c r="E57" s="59">
        <v>55</v>
      </c>
      <c r="F57" s="62">
        <f t="shared" si="11"/>
        <v>11000</v>
      </c>
      <c r="G57" s="18" t="s">
        <v>10</v>
      </c>
      <c r="H57" s="18"/>
      <c r="I57" s="19" t="e">
        <f t="shared" si="12"/>
        <v>#VALUE!</v>
      </c>
    </row>
    <row r="58" spans="1:9" s="1" customFormat="1" ht="58.5" thickBot="1" x14ac:dyDescent="0.4">
      <c r="A58" s="75">
        <v>13</v>
      </c>
      <c r="B58" s="76">
        <v>200</v>
      </c>
      <c r="C58" s="76" t="s">
        <v>20</v>
      </c>
      <c r="D58" s="77" t="s">
        <v>76</v>
      </c>
      <c r="E58" s="78">
        <v>38</v>
      </c>
      <c r="F58" s="79">
        <f t="shared" si="11"/>
        <v>7600</v>
      </c>
      <c r="G58" s="40" t="s">
        <v>10</v>
      </c>
      <c r="H58" s="40"/>
      <c r="I58" s="41" t="e">
        <f t="shared" si="12"/>
        <v>#VALUE!</v>
      </c>
    </row>
    <row r="59" spans="1:9" s="1" customFormat="1" ht="15" thickBot="1" x14ac:dyDescent="0.4">
      <c r="A59" s="22"/>
      <c r="B59" s="23"/>
      <c r="C59" s="23"/>
      <c r="D59" s="14" t="s">
        <v>19</v>
      </c>
      <c r="E59" s="86">
        <f>SUM(F46:F58)</f>
        <v>136667</v>
      </c>
      <c r="F59" s="87"/>
      <c r="G59" s="24"/>
      <c r="H59" s="86" t="e">
        <f>SUM(I46:I58)</f>
        <v>#VALUE!</v>
      </c>
      <c r="I59" s="87"/>
    </row>
    <row r="60" spans="1:9" s="1" customFormat="1" ht="15" thickBot="1" x14ac:dyDescent="0.4">
      <c r="A60" s="22"/>
      <c r="B60" s="23"/>
      <c r="C60" s="23"/>
      <c r="D60" s="24" t="s">
        <v>23</v>
      </c>
      <c r="E60" s="86"/>
      <c r="F60" s="87"/>
      <c r="G60" s="24"/>
      <c r="H60" s="86" t="e">
        <f>I14+I43+H59</f>
        <v>#VALUE!</v>
      </c>
      <c r="I60" s="87"/>
    </row>
    <row r="61" spans="1:9" s="1" customFormat="1" x14ac:dyDescent="0.35">
      <c r="A61" s="7"/>
    </row>
    <row r="62" spans="1:9" s="1" customFormat="1" x14ac:dyDescent="0.35">
      <c r="A62" s="6" t="s">
        <v>13</v>
      </c>
      <c r="B62" s="7"/>
      <c r="C62" s="6"/>
      <c r="E62" s="8"/>
      <c r="F62" s="8"/>
      <c r="G62" s="8"/>
      <c r="H62" s="8"/>
      <c r="I62" s="7"/>
    </row>
    <row r="63" spans="1:9" s="1" customFormat="1" x14ac:dyDescent="0.35">
      <c r="A63" s="1" t="s">
        <v>4</v>
      </c>
      <c r="B63" s="80" t="s">
        <v>8</v>
      </c>
      <c r="C63" s="80"/>
      <c r="D63" s="80"/>
      <c r="F63" s="9"/>
      <c r="G63" s="6" t="s">
        <v>2</v>
      </c>
      <c r="I63" s="7"/>
    </row>
    <row r="64" spans="1:9" s="1" customFormat="1" x14ac:dyDescent="0.35">
      <c r="A64" s="8" t="s">
        <v>12</v>
      </c>
      <c r="B64" s="7"/>
      <c r="C64" s="6"/>
      <c r="F64" s="8"/>
      <c r="H64" s="8"/>
      <c r="I64" s="7"/>
    </row>
    <row r="65" spans="1:9" s="1" customFormat="1" x14ac:dyDescent="0.35">
      <c r="A65" s="8"/>
      <c r="B65" s="7"/>
      <c r="C65" s="6"/>
      <c r="F65" s="8"/>
      <c r="H65" s="8"/>
      <c r="I65" s="7"/>
    </row>
    <row r="66" spans="1:9" s="1" customFormat="1" x14ac:dyDescent="0.35">
      <c r="A66" s="8"/>
      <c r="B66" s="7"/>
      <c r="C66" s="6"/>
      <c r="F66" s="8"/>
      <c r="H66" s="8"/>
      <c r="I66" s="7"/>
    </row>
    <row r="67" spans="1:9" s="1" customFormat="1" x14ac:dyDescent="0.35">
      <c r="A67" s="8"/>
      <c r="B67" s="7"/>
      <c r="C67" s="6"/>
      <c r="F67" s="8"/>
      <c r="H67" s="8"/>
      <c r="I67" s="7"/>
    </row>
    <row r="68" spans="1:9" s="1" customFormat="1" x14ac:dyDescent="0.35">
      <c r="A68" s="8"/>
      <c r="B68" s="7"/>
      <c r="C68" s="6"/>
      <c r="F68" s="8"/>
      <c r="H68" s="8"/>
      <c r="I68" s="7"/>
    </row>
    <row r="69" spans="1:9" s="1" customFormat="1" x14ac:dyDescent="0.35">
      <c r="A69" s="7"/>
      <c r="B69" s="7"/>
      <c r="C69" s="6"/>
      <c r="D69" s="81" t="s">
        <v>7</v>
      </c>
      <c r="E69" s="81"/>
      <c r="F69" s="81"/>
      <c r="G69" s="81"/>
      <c r="H69" s="8"/>
      <c r="I69" s="7"/>
    </row>
    <row r="70" spans="1:9" s="1" customFormat="1" x14ac:dyDescent="0.35">
      <c r="A70" s="7"/>
      <c r="B70" s="7"/>
      <c r="C70" s="6"/>
      <c r="D70" s="80" t="s">
        <v>9</v>
      </c>
      <c r="E70" s="80"/>
      <c r="F70" s="80"/>
      <c r="G70" s="80"/>
      <c r="H70" s="8"/>
      <c r="I70" s="7"/>
    </row>
    <row r="71" spans="1:9" s="1" customFormat="1" x14ac:dyDescent="0.35">
      <c r="A71" s="6"/>
      <c r="D71" s="80" t="s">
        <v>11</v>
      </c>
      <c r="E71" s="80"/>
      <c r="F71" s="80"/>
      <c r="G71" s="80"/>
      <c r="I71" s="7"/>
    </row>
    <row r="72" spans="1:9" s="1" customFormat="1" x14ac:dyDescent="0.35">
      <c r="A72" s="7"/>
      <c r="I72" s="7"/>
    </row>
    <row r="73" spans="1:9" s="1" customFormat="1" x14ac:dyDescent="0.35">
      <c r="A73" s="7"/>
      <c r="I73" s="7"/>
    </row>
    <row r="74" spans="1:9" s="1" customFormat="1" x14ac:dyDescent="0.35">
      <c r="A74" s="7"/>
      <c r="I74" s="7"/>
    </row>
    <row r="75" spans="1:9" s="1" customFormat="1" x14ac:dyDescent="0.35">
      <c r="A75" s="7"/>
      <c r="I75" s="7"/>
    </row>
    <row r="76" spans="1:9" s="1" customFormat="1" x14ac:dyDescent="0.35">
      <c r="A76" s="7"/>
      <c r="I76" s="7"/>
    </row>
    <row r="77" spans="1:9" s="1" customFormat="1" x14ac:dyDescent="0.35">
      <c r="A77" s="7"/>
      <c r="I77" s="7"/>
    </row>
    <row r="78" spans="1:9" s="1" customFormat="1" x14ac:dyDescent="0.35">
      <c r="A78" s="7"/>
      <c r="I78" s="7"/>
    </row>
    <row r="79" spans="1:9" s="1" customFormat="1" x14ac:dyDescent="0.35">
      <c r="A79" s="7"/>
      <c r="I79" s="7"/>
    </row>
    <row r="80" spans="1:9" s="1" customFormat="1" x14ac:dyDescent="0.35">
      <c r="A80" s="7"/>
      <c r="I80" s="7"/>
    </row>
    <row r="81" spans="1:9" s="1" customFormat="1" x14ac:dyDescent="0.35">
      <c r="A81" s="7"/>
      <c r="I81" s="7"/>
    </row>
    <row r="82" spans="1:9" s="1" customFormat="1" x14ac:dyDescent="0.35">
      <c r="A82" s="7"/>
      <c r="I82" s="7"/>
    </row>
    <row r="83" spans="1:9" s="1" customFormat="1" x14ac:dyDescent="0.35">
      <c r="A83" s="7"/>
      <c r="I83" s="7"/>
    </row>
    <row r="84" spans="1:9" s="1" customFormat="1" x14ac:dyDescent="0.35">
      <c r="A84" s="7"/>
    </row>
    <row r="85" spans="1:9" s="1" customFormat="1" x14ac:dyDescent="0.35">
      <c r="A85" s="7"/>
    </row>
    <row r="86" spans="1:9" s="1" customFormat="1" x14ac:dyDescent="0.35">
      <c r="A86" s="7"/>
    </row>
    <row r="87" spans="1:9" s="1" customFormat="1" x14ac:dyDescent="0.35">
      <c r="A87" s="7"/>
    </row>
    <row r="88" spans="1:9" s="1" customFormat="1" x14ac:dyDescent="0.35">
      <c r="A88" s="7"/>
    </row>
    <row r="89" spans="1:9" s="1" customFormat="1" x14ac:dyDescent="0.35">
      <c r="A89" s="7"/>
    </row>
    <row r="90" spans="1:9" s="1" customFormat="1" x14ac:dyDescent="0.35">
      <c r="A90" s="7"/>
    </row>
    <row r="91" spans="1:9" s="1" customFormat="1" x14ac:dyDescent="0.35">
      <c r="A91" s="7"/>
    </row>
    <row r="92" spans="1:9" s="1" customFormat="1" x14ac:dyDescent="0.35">
      <c r="A92" s="7"/>
    </row>
    <row r="93" spans="1:9" s="1" customFormat="1" x14ac:dyDescent="0.35">
      <c r="A93" s="7"/>
    </row>
    <row r="94" spans="1:9" s="1" customFormat="1" x14ac:dyDescent="0.35">
      <c r="A94" s="7"/>
    </row>
    <row r="95" spans="1:9" s="1" customFormat="1" x14ac:dyDescent="0.35">
      <c r="A95" s="7"/>
    </row>
    <row r="96" spans="1:9" s="1" customFormat="1" x14ac:dyDescent="0.35">
      <c r="A96" s="7"/>
    </row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</sheetData>
  <mergeCells count="11">
    <mergeCell ref="D71:G71"/>
    <mergeCell ref="D70:G70"/>
    <mergeCell ref="D69:G69"/>
    <mergeCell ref="A2:I2"/>
    <mergeCell ref="A3:I3"/>
    <mergeCell ref="A4:I4"/>
    <mergeCell ref="B63:D63"/>
    <mergeCell ref="H59:I59"/>
    <mergeCell ref="E59:F59"/>
    <mergeCell ref="E60:F60"/>
    <mergeCell ref="H60:I60"/>
  </mergeCells>
  <printOptions horizontalCentered="1"/>
  <pageMargins left="0.23622047244094491" right="0.23622047244094491" top="0.43307086614173229" bottom="0.43307086614173229" header="0" footer="0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18E2-B242-44DC-BE55-476A5D7FB936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elektro</vt:lpstr>
      <vt:lpstr>příloha 2</vt:lpstr>
      <vt:lpstr>elektro!Oblast_tisku</vt:lpstr>
      <vt:lpstr>elektro!Print_Titles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2026-02-06T12:32:13Z</dcterms:modified>
</cp:coreProperties>
</file>