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47_2025_SAP_1_Listopad/"/>
    </mc:Choice>
  </mc:AlternateContent>
  <xr:revisionPtr revIDLastSave="700" documentId="13_ncr:1_{706972B7-1D57-4175-A3D1-EFAB624FAEC1}" xr6:coauthVersionLast="47" xr6:coauthVersionMax="47" xr10:uidLastSave="{89A23830-FD50-4AFC-9958-B1607B95CC91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I21" i="1"/>
  <c r="G21" i="1"/>
  <c r="I18" i="1"/>
  <c r="G18" i="1"/>
  <c r="I17" i="1"/>
  <c r="G17" i="1"/>
  <c r="I19" i="1"/>
  <c r="G19" i="1"/>
  <c r="I20" i="1"/>
  <c r="G20" i="1"/>
  <c r="I16" i="1"/>
  <c r="I15" i="1"/>
  <c r="I29" i="1" s="1"/>
  <c r="G15" i="1"/>
  <c r="I26" i="1"/>
  <c r="G26" i="1"/>
  <c r="I27" i="1"/>
  <c r="G27" i="1"/>
  <c r="I25" i="1"/>
  <c r="G25" i="1"/>
  <c r="I23" i="1"/>
  <c r="G23" i="1"/>
  <c r="I22" i="1"/>
  <c r="G22" i="1"/>
  <c r="I24" i="1"/>
  <c r="G24" i="1"/>
  <c r="G28" i="1" l="1"/>
</calcChain>
</file>

<file path=xl/sharedStrings.xml><?xml version="1.0" encoding="utf-8"?>
<sst xmlns="http://schemas.openxmlformats.org/spreadsheetml/2006/main" count="145" uniqueCount="58">
  <si>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</si>
  <si>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</si>
  <si>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</si>
  <si>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</si>
  <si>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</si>
  <si>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</si>
  <si>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</si>
  <si>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</si>
  <si>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</si>
  <si>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</si>
  <si>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</si>
  <si>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</si>
  <si>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</si>
  <si>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</si>
  <si>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</si>
  <si>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</si>
  <si>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</si>
  <si>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</si>
  <si>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</si>
  <si>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</si>
  <si>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</si>
  <si>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</si>
  <si>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</si>
  <si>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</si>
  <si>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</si>
  <si>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</si>
  <si>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</si>
  <si>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</si>
  <si>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</si>
  <si>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DNS_NB_ATYP</t>
  </si>
  <si>
    <t>KS</t>
  </si>
  <si>
    <t>DNS_PC_ATYP</t>
  </si>
  <si>
    <t>DNS_LCD_ATYP</t>
  </si>
  <si>
    <t>Ing. Veronika Maršálková 
veronika.marsalkova@vsb.cz
+420597329563</t>
  </si>
  <si>
    <t>2172/15</t>
  </si>
  <si>
    <t>708 00</t>
  </si>
  <si>
    <t>Ostrava-Poruba</t>
  </si>
  <si>
    <t>Studentská</t>
  </si>
  <si>
    <t>6231/1B</t>
  </si>
  <si>
    <t>Fak. elektrotechniky a informatiky</t>
  </si>
  <si>
    <t>17. listopadu</t>
  </si>
  <si>
    <t>Tereza Cagalová 
tereza.cagalova@vsb.cz
+420597323389</t>
  </si>
  <si>
    <t>FMT - kat. 651</t>
  </si>
  <si>
    <t>IT4I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</si>
  <si>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47/2025</t>
    </r>
  </si>
  <si>
    <t>Ing. Filip Řezáč, Ph.D. 
filip.rezac@vsb.cz
+420597325848</t>
  </si>
  <si>
    <t>Ing.Marek Slíva 
olga.vlkojanova@vsb.cz;marek.sliva@vsb.cz
596994953</t>
  </si>
  <si>
    <t>RNDr. Petra Vondráková, Ph.D. 
petra.vondrakova@vsb.cz
+420597325973</t>
  </si>
  <si>
    <t>Ing. Jan Zemánek 
jan.zemanek@vsb.cz
+420597326033</t>
  </si>
  <si>
    <t>Bc. Kateřina Ohnhäuserová 
katerina.ohnhauserova@vsb.cz
+420596992977</t>
  </si>
  <si>
    <t>Fakulta hornicko-geologická</t>
  </si>
  <si>
    <t>Fakulta bezpečnostního  inženýrství</t>
  </si>
  <si>
    <t>Lumírova</t>
  </si>
  <si>
    <t>630/13</t>
  </si>
  <si>
    <t>700 30</t>
  </si>
  <si>
    <t>Ostrava-Výškovice</t>
  </si>
  <si>
    <t>701 30</t>
  </si>
  <si>
    <t xml:space="preserve">Mgr. Eliška Mézeš, DiS.
eliska.mezes@vsb.cz
+420 596 992 802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</si>
</sst>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17" xfId="0" applyNumberFormat="1" applyFont="1" applyBorder="1" applyAlignment="1">
      <alignment horizontal="right" vertical="center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3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3" fontId="0" fillId="0" borderId="27" xfId="0" applyNumberFormat="1" applyBorder="1" applyAlignment="1">
      <alignment horizontal="right" vertical="center"/>
    </xf>
    <xf numFmtId="165" fontId="0" fillId="0" borderId="27" xfId="0" applyNumberFormat="1" applyBorder="1" applyAlignment="1">
      <alignment horizontal="right" vertical="center"/>
    </xf>
    <xf numFmtId="165" fontId="2" fillId="0" borderId="27" xfId="0" applyNumberFormat="1" applyFont="1" applyBorder="1" applyAlignment="1">
      <alignment horizontal="right" vertical="center"/>
    </xf>
    <xf numFmtId="165" fontId="2" fillId="3" borderId="27" xfId="0" applyNumberFormat="1" applyFont="1" applyFill="1" applyBorder="1" applyAlignment="1" applyProtection="1">
      <alignment horizontal="center" vertical="center"/>
      <protection locked="0"/>
    </xf>
    <xf numFmtId="165" fontId="2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49"/>
  <sheetViews>
    <sheetView tabSelected="1" topLeftCell="A4" zoomScale="70" zoomScaleNormal="70" workbookViewId="0">
      <selection activeCell="J27" sqref="J27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7.9062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60" t="s">
        <v>0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0" spans="1:130" ht="18.5" x14ac:dyDescent="0.25">
      <c r="A10" s="61" t="s">
        <v>44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spans="1:130" ht="24" customHeight="1" x14ac:dyDescent="0.25">
      <c r="A11" s="62" t="s">
        <v>28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63" t="s">
        <v>1</v>
      </c>
      <c r="B13" s="65" t="s">
        <v>2</v>
      </c>
      <c r="C13" s="65" t="s">
        <v>3</v>
      </c>
      <c r="D13" s="69" t="s">
        <v>4</v>
      </c>
      <c r="E13" s="69" t="s">
        <v>5</v>
      </c>
      <c r="F13" s="56" t="s">
        <v>6</v>
      </c>
      <c r="G13" s="57"/>
      <c r="H13" s="56" t="s">
        <v>7</v>
      </c>
      <c r="I13" s="57"/>
      <c r="J13" s="3" t="s">
        <v>8</v>
      </c>
      <c r="K13" s="69" t="s">
        <v>9</v>
      </c>
      <c r="L13" s="65" t="s">
        <v>10</v>
      </c>
      <c r="M13" s="3" t="s">
        <v>11</v>
      </c>
      <c r="N13" s="65" t="s">
        <v>12</v>
      </c>
      <c r="O13" s="67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64"/>
      <c r="B14" s="66"/>
      <c r="C14" s="66"/>
      <c r="D14" s="70"/>
      <c r="E14" s="70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70"/>
      <c r="L14" s="66"/>
      <c r="M14" s="30" t="s">
        <v>17</v>
      </c>
      <c r="N14" s="66"/>
      <c r="O14" s="68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.15" customHeight="1" thickTop="1" thickBot="1" x14ac:dyDescent="0.3">
      <c r="A15" s="75">
        <v>60006266</v>
      </c>
      <c r="B15" s="76">
        <v>10</v>
      </c>
      <c r="C15" s="76" t="s">
        <v>29</v>
      </c>
      <c r="D15" s="77">
        <v>1</v>
      </c>
      <c r="E15" s="76" t="s">
        <v>30</v>
      </c>
      <c r="F15" s="78">
        <v>62000</v>
      </c>
      <c r="G15" s="79">
        <f t="shared" ref="G15:G21" si="0">D15*F15</f>
        <v>62000</v>
      </c>
      <c r="H15" s="80" t="s">
        <v>18</v>
      </c>
      <c r="I15" s="81" t="e">
        <f t="shared" ref="I15:I21" si="1">H15*D15</f>
        <v>#VALUE!</v>
      </c>
      <c r="J15" s="82" t="s">
        <v>33</v>
      </c>
      <c r="K15" s="83" t="s">
        <v>43</v>
      </c>
      <c r="L15" s="83" t="s">
        <v>37</v>
      </c>
      <c r="M15" s="83" t="s">
        <v>38</v>
      </c>
      <c r="N15" s="83" t="s">
        <v>35</v>
      </c>
      <c r="O15" s="84" t="s">
        <v>36</v>
      </c>
      <c r="P15"/>
      <c r="Q15"/>
      <c r="R15"/>
      <c r="S15"/>
      <c r="T15" s="2"/>
      <c r="U15" s="3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38.15" customHeight="1" thickBot="1" x14ac:dyDescent="0.3">
      <c r="A16" s="44">
        <v>60006273</v>
      </c>
      <c r="B16" s="45">
        <v>10</v>
      </c>
      <c r="C16" s="45" t="s">
        <v>29</v>
      </c>
      <c r="D16" s="46">
        <v>4</v>
      </c>
      <c r="E16" s="45" t="s">
        <v>30</v>
      </c>
      <c r="F16" s="47">
        <v>42000</v>
      </c>
      <c r="G16" s="38">
        <f>D16*F16</f>
        <v>168000</v>
      </c>
      <c r="H16" s="39" t="s">
        <v>18</v>
      </c>
      <c r="I16" s="40" t="e">
        <f t="shared" si="1"/>
        <v>#VALUE!</v>
      </c>
      <c r="J16" s="41" t="s">
        <v>45</v>
      </c>
      <c r="K16" s="43" t="s">
        <v>39</v>
      </c>
      <c r="L16" s="43" t="s">
        <v>40</v>
      </c>
      <c r="M16" s="43" t="s">
        <v>34</v>
      </c>
      <c r="N16" s="43" t="s">
        <v>35</v>
      </c>
      <c r="O16" s="42" t="s">
        <v>36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ht="38.15" customHeight="1" thickBot="1" x14ac:dyDescent="0.3">
      <c r="A17" s="44">
        <v>60006274</v>
      </c>
      <c r="B17" s="45">
        <v>10</v>
      </c>
      <c r="C17" s="45" t="s">
        <v>31</v>
      </c>
      <c r="D17" s="46">
        <v>2</v>
      </c>
      <c r="E17" s="45" t="s">
        <v>30</v>
      </c>
      <c r="F17" s="47">
        <v>40000</v>
      </c>
      <c r="G17" s="38">
        <f t="shared" si="0"/>
        <v>80000</v>
      </c>
      <c r="H17" s="39" t="s">
        <v>18</v>
      </c>
      <c r="I17" s="40" t="e">
        <f t="shared" si="1"/>
        <v>#VALUE!</v>
      </c>
      <c r="J17" s="41" t="s">
        <v>46</v>
      </c>
      <c r="K17" s="43" t="s">
        <v>50</v>
      </c>
      <c r="L17" s="43" t="s">
        <v>40</v>
      </c>
      <c r="M17" s="43" t="s">
        <v>34</v>
      </c>
      <c r="N17" s="43" t="s">
        <v>35</v>
      </c>
      <c r="O17" s="42" t="s">
        <v>36</v>
      </c>
    </row>
    <row r="18" spans="1:130" s="1" customFormat="1" ht="38.15" customHeight="1" thickBot="1" x14ac:dyDescent="0.3">
      <c r="A18" s="44">
        <v>60006275</v>
      </c>
      <c r="B18" s="45">
        <v>10</v>
      </c>
      <c r="C18" s="45" t="s">
        <v>29</v>
      </c>
      <c r="D18" s="46">
        <v>1</v>
      </c>
      <c r="E18" s="45" t="s">
        <v>30</v>
      </c>
      <c r="F18" s="47">
        <v>21000</v>
      </c>
      <c r="G18" s="38">
        <f t="shared" si="0"/>
        <v>21000</v>
      </c>
      <c r="H18" s="39" t="s">
        <v>18</v>
      </c>
      <c r="I18" s="40" t="e">
        <f t="shared" si="1"/>
        <v>#VALUE!</v>
      </c>
      <c r="J18" s="41" t="s">
        <v>47</v>
      </c>
      <c r="K18" s="43" t="s">
        <v>39</v>
      </c>
      <c r="L18" s="43" t="s">
        <v>40</v>
      </c>
      <c r="M18" s="43" t="s">
        <v>34</v>
      </c>
      <c r="N18" s="43" t="s">
        <v>35</v>
      </c>
      <c r="O18" s="42" t="s">
        <v>36</v>
      </c>
      <c r="P18"/>
      <c r="Q18"/>
      <c r="R18"/>
      <c r="S18"/>
      <c r="T18" s="2"/>
      <c r="U18" s="3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38.15" customHeight="1" thickBot="1" x14ac:dyDescent="0.3">
      <c r="A19" s="44">
        <v>60006277</v>
      </c>
      <c r="B19" s="45">
        <v>10</v>
      </c>
      <c r="C19" s="45" t="s">
        <v>31</v>
      </c>
      <c r="D19" s="46">
        <v>2</v>
      </c>
      <c r="E19" s="45" t="s">
        <v>30</v>
      </c>
      <c r="F19" s="47">
        <v>45000</v>
      </c>
      <c r="G19" s="38">
        <f>D19*F19</f>
        <v>90000</v>
      </c>
      <c r="H19" s="39" t="s">
        <v>18</v>
      </c>
      <c r="I19" s="40" t="e">
        <f>H19*D19</f>
        <v>#VALUE!</v>
      </c>
      <c r="J19" s="73" t="s">
        <v>48</v>
      </c>
      <c r="K19" s="73" t="s">
        <v>39</v>
      </c>
      <c r="L19" s="73" t="s">
        <v>40</v>
      </c>
      <c r="M19" s="73" t="s">
        <v>34</v>
      </c>
      <c r="N19" s="73" t="s">
        <v>35</v>
      </c>
      <c r="O19" s="71" t="s">
        <v>36</v>
      </c>
      <c r="P19"/>
      <c r="Q19"/>
      <c r="R19"/>
      <c r="S19"/>
      <c r="T19" s="2"/>
      <c r="U19" s="32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38.15" customHeight="1" thickBot="1" x14ac:dyDescent="0.3">
      <c r="A20" s="44">
        <v>60006277</v>
      </c>
      <c r="B20" s="45">
        <v>20</v>
      </c>
      <c r="C20" s="45" t="s">
        <v>32</v>
      </c>
      <c r="D20" s="46">
        <v>3</v>
      </c>
      <c r="E20" s="45" t="s">
        <v>30</v>
      </c>
      <c r="F20" s="47">
        <v>5000</v>
      </c>
      <c r="G20" s="38">
        <f>D20*F20</f>
        <v>15000</v>
      </c>
      <c r="H20" s="39" t="s">
        <v>18</v>
      </c>
      <c r="I20" s="40" t="e">
        <f>H20*D20</f>
        <v>#VALUE!</v>
      </c>
      <c r="J20" s="74"/>
      <c r="K20" s="74" t="s">
        <v>39</v>
      </c>
      <c r="L20" s="74" t="s">
        <v>40</v>
      </c>
      <c r="M20" s="74" t="s">
        <v>34</v>
      </c>
      <c r="N20" s="74" t="s">
        <v>35</v>
      </c>
      <c r="O20" s="72"/>
      <c r="P20"/>
      <c r="Q20"/>
      <c r="R20"/>
      <c r="S20"/>
      <c r="T20" s="2"/>
      <c r="U20" s="32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1" customFormat="1" ht="38.15" customHeight="1" thickBot="1" x14ac:dyDescent="0.3">
      <c r="A21" s="58">
        <v>60006278</v>
      </c>
      <c r="B21" s="45">
        <v>10</v>
      </c>
      <c r="C21" s="45" t="s">
        <v>29</v>
      </c>
      <c r="D21" s="46">
        <v>1</v>
      </c>
      <c r="E21" s="45" t="s">
        <v>30</v>
      </c>
      <c r="F21" s="47">
        <v>40000</v>
      </c>
      <c r="G21" s="38">
        <f t="shared" si="0"/>
        <v>40000</v>
      </c>
      <c r="H21" s="39" t="s">
        <v>18</v>
      </c>
      <c r="I21" s="40" t="e">
        <f t="shared" si="1"/>
        <v>#VALUE!</v>
      </c>
      <c r="J21" s="73" t="s">
        <v>33</v>
      </c>
      <c r="K21" s="73" t="s">
        <v>43</v>
      </c>
      <c r="L21" s="73" t="s">
        <v>37</v>
      </c>
      <c r="M21" s="73" t="s">
        <v>38</v>
      </c>
      <c r="N21" s="73" t="s">
        <v>35</v>
      </c>
      <c r="O21" s="71" t="s">
        <v>36</v>
      </c>
      <c r="P21"/>
      <c r="Q21"/>
      <c r="R21"/>
      <c r="S21"/>
      <c r="T21" s="2"/>
      <c r="U21" s="32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s="1" customFormat="1" ht="38.15" customHeight="1" thickBot="1" x14ac:dyDescent="0.3">
      <c r="A22" s="59"/>
      <c r="B22" s="45">
        <v>20</v>
      </c>
      <c r="C22" s="45" t="s">
        <v>29</v>
      </c>
      <c r="D22" s="46">
        <v>1</v>
      </c>
      <c r="E22" s="45" t="s">
        <v>30</v>
      </c>
      <c r="F22" s="47">
        <v>40000</v>
      </c>
      <c r="G22" s="38">
        <f t="shared" ref="G22:G27" si="2">D22*F22</f>
        <v>40000</v>
      </c>
      <c r="H22" s="39" t="s">
        <v>18</v>
      </c>
      <c r="I22" s="40" t="e">
        <f t="shared" ref="I22:I27" si="3">H22*D22</f>
        <v>#VALUE!</v>
      </c>
      <c r="J22" s="74"/>
      <c r="K22" s="74" t="s">
        <v>43</v>
      </c>
      <c r="L22" s="74" t="s">
        <v>37</v>
      </c>
      <c r="M22" s="74" t="s">
        <v>38</v>
      </c>
      <c r="N22" s="74" t="s">
        <v>35</v>
      </c>
      <c r="O22" s="72"/>
      <c r="P22"/>
      <c r="Q22"/>
      <c r="R22"/>
      <c r="S22"/>
      <c r="T22" s="2"/>
      <c r="U22" s="3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s="1" customFormat="1" ht="38.15" customHeight="1" thickBot="1" x14ac:dyDescent="0.3">
      <c r="A23" s="44">
        <v>60006279</v>
      </c>
      <c r="B23" s="45">
        <v>10</v>
      </c>
      <c r="C23" s="45" t="s">
        <v>32</v>
      </c>
      <c r="D23" s="46">
        <v>1</v>
      </c>
      <c r="E23" s="45" t="s">
        <v>30</v>
      </c>
      <c r="F23" s="47">
        <v>9500</v>
      </c>
      <c r="G23" s="38">
        <f t="shared" si="2"/>
        <v>9500</v>
      </c>
      <c r="H23" s="39" t="s">
        <v>18</v>
      </c>
      <c r="I23" s="40" t="e">
        <f t="shared" si="3"/>
        <v>#VALUE!</v>
      </c>
      <c r="J23" s="41" t="s">
        <v>33</v>
      </c>
      <c r="K23" s="43" t="s">
        <v>43</v>
      </c>
      <c r="L23" s="43" t="s">
        <v>37</v>
      </c>
      <c r="M23" s="43" t="s">
        <v>38</v>
      </c>
      <c r="N23" s="43" t="s">
        <v>35</v>
      </c>
      <c r="O23" s="42" t="s">
        <v>36</v>
      </c>
      <c r="P23"/>
      <c r="Q23"/>
      <c r="R23"/>
      <c r="S23"/>
      <c r="T23" s="2"/>
      <c r="U23" s="32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s="1" customFormat="1" ht="38.15" customHeight="1" thickBot="1" x14ac:dyDescent="0.3">
      <c r="A24" s="44">
        <v>60006280</v>
      </c>
      <c r="B24" s="45">
        <v>10</v>
      </c>
      <c r="C24" s="45" t="s">
        <v>29</v>
      </c>
      <c r="D24" s="46">
        <v>1</v>
      </c>
      <c r="E24" s="45" t="s">
        <v>30</v>
      </c>
      <c r="F24" s="47">
        <v>60000</v>
      </c>
      <c r="G24" s="38">
        <f t="shared" ref="G24" si="4">D24*F24</f>
        <v>60000</v>
      </c>
      <c r="H24" s="39" t="s">
        <v>18</v>
      </c>
      <c r="I24" s="40" t="e">
        <f t="shared" ref="I24" si="5">H24*D24</f>
        <v>#VALUE!</v>
      </c>
      <c r="J24" s="41" t="s">
        <v>33</v>
      </c>
      <c r="K24" s="43" t="s">
        <v>43</v>
      </c>
      <c r="L24" s="43" t="s">
        <v>37</v>
      </c>
      <c r="M24" s="43" t="s">
        <v>38</v>
      </c>
      <c r="N24" s="43" t="s">
        <v>35</v>
      </c>
      <c r="O24" s="42" t="s">
        <v>36</v>
      </c>
      <c r="P24"/>
      <c r="Q24"/>
      <c r="R24"/>
      <c r="S24"/>
      <c r="T24" s="2"/>
      <c r="U24" s="32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</row>
    <row r="25" spans="1:130" ht="38.15" customHeight="1" thickBot="1" x14ac:dyDescent="0.3">
      <c r="A25" s="44">
        <v>60006281</v>
      </c>
      <c r="B25" s="45">
        <v>10</v>
      </c>
      <c r="C25" s="45" t="s">
        <v>32</v>
      </c>
      <c r="D25" s="46">
        <v>1</v>
      </c>
      <c r="E25" s="45" t="s">
        <v>30</v>
      </c>
      <c r="F25" s="47">
        <v>7000</v>
      </c>
      <c r="G25" s="38">
        <f t="shared" si="2"/>
        <v>7000</v>
      </c>
      <c r="H25" s="39" t="s">
        <v>18</v>
      </c>
      <c r="I25" s="40" t="e">
        <f t="shared" si="3"/>
        <v>#VALUE!</v>
      </c>
      <c r="J25" s="41" t="s">
        <v>49</v>
      </c>
      <c r="K25" s="43" t="s">
        <v>51</v>
      </c>
      <c r="L25" s="43" t="s">
        <v>52</v>
      </c>
      <c r="M25" s="43" t="s">
        <v>53</v>
      </c>
      <c r="N25" s="43" t="s">
        <v>54</v>
      </c>
      <c r="O25" s="42" t="s">
        <v>55</v>
      </c>
    </row>
    <row r="26" spans="1:130" s="1" customFormat="1" ht="38.15" customHeight="1" thickBot="1" x14ac:dyDescent="0.3">
      <c r="A26" s="44">
        <v>60006282</v>
      </c>
      <c r="B26" s="45">
        <v>10</v>
      </c>
      <c r="C26" s="45" t="s">
        <v>29</v>
      </c>
      <c r="D26" s="46">
        <v>1</v>
      </c>
      <c r="E26" s="45" t="s">
        <v>30</v>
      </c>
      <c r="F26" s="47">
        <v>33000</v>
      </c>
      <c r="G26" s="38">
        <f t="shared" ref="G26" si="6">D26*F26</f>
        <v>33000</v>
      </c>
      <c r="H26" s="39" t="s">
        <v>18</v>
      </c>
      <c r="I26" s="40" t="e">
        <f t="shared" ref="I26" si="7">H26*D26</f>
        <v>#VALUE!</v>
      </c>
      <c r="J26" s="41" t="s">
        <v>57</v>
      </c>
      <c r="K26" s="43" t="s">
        <v>51</v>
      </c>
      <c r="L26" s="43" t="s">
        <v>52</v>
      </c>
      <c r="M26" s="43" t="s">
        <v>53</v>
      </c>
      <c r="N26" s="43" t="s">
        <v>56</v>
      </c>
      <c r="O26" s="42" t="s">
        <v>55</v>
      </c>
      <c r="P26"/>
      <c r="Q26"/>
      <c r="R26"/>
      <c r="S26"/>
      <c r="T26" s="2"/>
      <c r="U26" s="32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s="1" customFormat="1" ht="38.15" customHeight="1" thickBot="1" x14ac:dyDescent="0.3">
      <c r="A27" s="44">
        <v>60006283</v>
      </c>
      <c r="B27" s="45">
        <v>10</v>
      </c>
      <c r="C27" s="45" t="s">
        <v>32</v>
      </c>
      <c r="D27" s="46">
        <v>2</v>
      </c>
      <c r="E27" s="45" t="s">
        <v>30</v>
      </c>
      <c r="F27" s="47">
        <v>14000</v>
      </c>
      <c r="G27" s="38">
        <f t="shared" si="2"/>
        <v>28000</v>
      </c>
      <c r="H27" s="39" t="s">
        <v>18</v>
      </c>
      <c r="I27" s="40" t="e">
        <f t="shared" si="3"/>
        <v>#VALUE!</v>
      </c>
      <c r="J27" s="41" t="s">
        <v>41</v>
      </c>
      <c r="K27" s="43" t="s">
        <v>42</v>
      </c>
      <c r="L27" s="43" t="s">
        <v>40</v>
      </c>
      <c r="M27" s="43" t="s">
        <v>34</v>
      </c>
      <c r="N27" s="43" t="s">
        <v>35</v>
      </c>
      <c r="O27" s="42" t="s">
        <v>36</v>
      </c>
      <c r="P27"/>
      <c r="Q27"/>
      <c r="R27"/>
      <c r="S27"/>
      <c r="T27" s="2"/>
      <c r="U27" s="32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</row>
    <row r="28" spans="1:130" s="1" customFormat="1" ht="15" thickTop="1" thickBot="1" x14ac:dyDescent="0.3">
      <c r="A28" s="53" t="s">
        <v>19</v>
      </c>
      <c r="B28" s="54"/>
      <c r="C28" s="54"/>
      <c r="D28" s="54"/>
      <c r="E28" s="54"/>
      <c r="F28" s="54"/>
      <c r="G28" s="31">
        <f>SUM(G15:G27)</f>
        <v>653500</v>
      </c>
      <c r="H28" s="21"/>
      <c r="I28" s="21"/>
      <c r="J28" s="21"/>
      <c r="K28" s="23"/>
      <c r="L28" s="13"/>
      <c r="M28" s="13"/>
      <c r="N28" s="13"/>
      <c r="O28" s="34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</row>
    <row r="29" spans="1:130" s="1" customFormat="1" ht="15" thickTop="1" thickBot="1" x14ac:dyDescent="0.3">
      <c r="A29" s="50" t="s">
        <v>20</v>
      </c>
      <c r="B29" s="51"/>
      <c r="C29" s="51"/>
      <c r="D29" s="51"/>
      <c r="E29" s="51"/>
      <c r="F29" s="51"/>
      <c r="G29" s="51"/>
      <c r="H29" s="52"/>
      <c r="I29" s="4" t="e">
        <f>SUM(I15:I27)</f>
        <v>#VALUE!</v>
      </c>
      <c r="J29" s="14"/>
      <c r="K29" s="24"/>
      <c r="L29" s="17"/>
      <c r="M29" s="18"/>
      <c r="N29" s="17"/>
      <c r="O29" s="35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</row>
    <row r="30" spans="1:130" s="1" customFormat="1" ht="13.5" thickTop="1" thickBot="1" x14ac:dyDescent="0.3">
      <c r="A30" s="55" t="s">
        <v>21</v>
      </c>
      <c r="B30" s="55"/>
      <c r="C30" s="55"/>
      <c r="D30" s="55"/>
      <c r="E30" s="55"/>
      <c r="F30" s="55"/>
      <c r="G30" s="55"/>
      <c r="H30" s="55"/>
      <c r="I30" s="7"/>
      <c r="J30" s="7"/>
      <c r="K30" s="25"/>
      <c r="L30" s="7"/>
      <c r="M30" s="8"/>
      <c r="N30" s="7"/>
      <c r="O30" s="36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</row>
    <row r="31" spans="1:130" s="1" customFormat="1" ht="13" thickBot="1" x14ac:dyDescent="0.3">
      <c r="A31" s="8" t="s">
        <v>22</v>
      </c>
      <c r="B31" s="48" t="s">
        <v>18</v>
      </c>
      <c r="C31" s="49"/>
      <c r="D31" s="49"/>
      <c r="E31" s="49"/>
      <c r="F31" s="10" t="s">
        <v>23</v>
      </c>
      <c r="G31" s="7"/>
      <c r="H31" s="11"/>
      <c r="I31" s="7"/>
      <c r="J31" s="8"/>
      <c r="K31" s="25"/>
      <c r="L31" s="7"/>
      <c r="M31" s="8"/>
      <c r="N31" s="7"/>
      <c r="O31" s="36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</row>
    <row r="32" spans="1:130" ht="23.15" customHeight="1" x14ac:dyDescent="0.25">
      <c r="B32" s="8"/>
      <c r="C32" s="7"/>
      <c r="D32" s="8"/>
      <c r="E32" s="7"/>
      <c r="F32" s="11"/>
      <c r="G32" s="11"/>
      <c r="H32" s="12" t="s">
        <v>24</v>
      </c>
      <c r="I32" s="7"/>
      <c r="J32" s="8"/>
      <c r="K32" s="25"/>
      <c r="L32" s="7"/>
      <c r="M32" s="8"/>
      <c r="N32" s="7"/>
      <c r="O32" s="36"/>
    </row>
    <row r="33" spans="2:15" x14ac:dyDescent="0.25">
      <c r="B33" s="8"/>
      <c r="C33" s="7"/>
      <c r="D33" s="19"/>
      <c r="E33" s="7"/>
      <c r="F33" s="11"/>
      <c r="G33" s="11"/>
      <c r="H33" s="12"/>
      <c r="I33" s="7"/>
      <c r="J33" s="8"/>
      <c r="K33" s="25"/>
      <c r="L33" s="7"/>
      <c r="M33" s="8"/>
      <c r="N33" s="7"/>
      <c r="O33" s="36"/>
    </row>
    <row r="34" spans="2:15" x14ac:dyDescent="0.25">
      <c r="B34" s="8"/>
      <c r="C34" s="7"/>
      <c r="D34" s="19"/>
      <c r="E34" s="7"/>
      <c r="F34" s="11"/>
      <c r="G34" s="9"/>
      <c r="H34" s="12"/>
      <c r="I34" s="7"/>
      <c r="J34" s="8"/>
      <c r="K34" s="25"/>
      <c r="L34" s="7"/>
      <c r="M34" s="8"/>
      <c r="N34" s="7"/>
      <c r="O34" s="36"/>
    </row>
    <row r="35" spans="2:15" x14ac:dyDescent="0.25">
      <c r="B35" s="8"/>
      <c r="C35" s="7"/>
      <c r="D35" s="19"/>
      <c r="E35" s="7"/>
      <c r="F35" s="11"/>
      <c r="G35" s="11"/>
      <c r="H35" s="12"/>
      <c r="I35" s="7"/>
      <c r="J35" s="8"/>
      <c r="K35" s="25"/>
      <c r="L35" s="7"/>
      <c r="M35" s="8"/>
      <c r="N35" s="7"/>
      <c r="O35" s="36"/>
    </row>
    <row r="36" spans="2:15" ht="14.5" x14ac:dyDescent="0.25">
      <c r="B36" s="8"/>
      <c r="C36" s="37"/>
      <c r="D36" s="19"/>
      <c r="E36" s="7"/>
      <c r="F36" s="11"/>
      <c r="G36" s="11"/>
      <c r="H36" s="11"/>
      <c r="I36" s="12"/>
      <c r="J36" s="8"/>
      <c r="K36" s="25"/>
      <c r="L36" s="16"/>
      <c r="M36" s="16"/>
      <c r="N36" s="16"/>
      <c r="O36" s="26"/>
    </row>
    <row r="37" spans="2:15" ht="14.5" x14ac:dyDescent="0.25">
      <c r="B37" s="8"/>
      <c r="C37" s="37"/>
      <c r="D37" s="19"/>
      <c r="E37" s="7"/>
      <c r="F37" s="8"/>
      <c r="G37" s="7"/>
      <c r="H37" s="7"/>
      <c r="I37" s="7"/>
      <c r="J37" s="16" t="s">
        <v>25</v>
      </c>
      <c r="K37" s="26"/>
      <c r="L37" s="15"/>
      <c r="M37" s="15"/>
      <c r="N37" s="15"/>
      <c r="O37" s="27"/>
    </row>
    <row r="38" spans="2:15" x14ac:dyDescent="0.25">
      <c r="B38" s="8"/>
      <c r="C38" s="37"/>
      <c r="D38" s="19"/>
      <c r="E38" s="7"/>
      <c r="F38" s="7"/>
      <c r="G38" s="7"/>
      <c r="H38" s="7"/>
      <c r="I38" s="7"/>
      <c r="J38" s="15" t="s">
        <v>26</v>
      </c>
      <c r="K38" s="27"/>
      <c r="L38" s="15"/>
      <c r="M38" s="15"/>
      <c r="N38" s="15"/>
      <c r="O38" s="27"/>
    </row>
    <row r="39" spans="2:15" x14ac:dyDescent="0.25">
      <c r="B39" s="8"/>
      <c r="C39" s="37"/>
      <c r="D39" s="19"/>
      <c r="E39" s="7"/>
      <c r="F39" s="7"/>
      <c r="G39" s="7"/>
      <c r="H39" s="7"/>
      <c r="I39" s="7"/>
      <c r="J39" s="15" t="s">
        <v>27</v>
      </c>
      <c r="K39" s="27"/>
    </row>
    <row r="40" spans="2:15" x14ac:dyDescent="0.25">
      <c r="C40" s="2"/>
      <c r="D40" s="20"/>
    </row>
    <row r="41" spans="2:15" x14ac:dyDescent="0.25">
      <c r="C41" s="2"/>
      <c r="D41" s="20"/>
    </row>
    <row r="42" spans="2:15" x14ac:dyDescent="0.25">
      <c r="C42" s="2"/>
      <c r="D42" s="20"/>
    </row>
    <row r="43" spans="2:15" x14ac:dyDescent="0.25">
      <c r="C43" s="2"/>
      <c r="D43" s="20"/>
    </row>
    <row r="44" spans="2:15" x14ac:dyDescent="0.25">
      <c r="D44" s="20"/>
    </row>
    <row r="45" spans="2:15" x14ac:dyDescent="0.25">
      <c r="D45" s="20"/>
    </row>
    <row r="46" spans="2:15" x14ac:dyDescent="0.25">
      <c r="D46" s="20"/>
      <c r="F46" s="32"/>
    </row>
    <row r="47" spans="2:15" x14ac:dyDescent="0.25">
      <c r="D47" s="20"/>
    </row>
    <row r="49" spans="1:1" x14ac:dyDescent="0.25">
      <c r="A49"/>
    </row>
  </sheetData>
  <mergeCells count="31">
    <mergeCell ref="N21:N22"/>
    <mergeCell ref="O21:O22"/>
    <mergeCell ref="J19:J20"/>
    <mergeCell ref="K19:K20"/>
    <mergeCell ref="L19:L20"/>
    <mergeCell ref="M19:M20"/>
    <mergeCell ref="N19:N20"/>
    <mergeCell ref="O19:O20"/>
    <mergeCell ref="J21:J22"/>
    <mergeCell ref="K21:K22"/>
    <mergeCell ref="L21:L22"/>
    <mergeCell ref="M21:M22"/>
    <mergeCell ref="A21:A22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B31:E31"/>
    <mergeCell ref="A29:H29"/>
    <mergeCell ref="A28:F28"/>
    <mergeCell ref="A30:H30"/>
    <mergeCell ref="F13:G13"/>
    <mergeCell ref="H13:I13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2025-11-14T14:01:34Z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