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5_2025_Danys_Refresh/"/>
    </mc:Choice>
  </mc:AlternateContent>
  <xr:revisionPtr revIDLastSave="184" documentId="14_{378CBE56-3626-4EFD-BB71-0FB048955D9F}" xr6:coauthVersionLast="47" xr6:coauthVersionMax="47" xr10:uidLastSave="{944876E0-1CF6-49D7-A916-915EE4E775B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I17" i="1" l="1"/>
  <c r="G16" i="1" l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<sst xmlns="http://schemas.openxmlformats.org/spreadsheetml/2006/main" count="41" uniqueCount="38">
  <si>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</si>
  <si>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</si>
  <si>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</si>
  <si>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</si>
  <si>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</si>
  <si>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</si>
  <si>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</si>
  <si>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</si>
  <si>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</si>
  <si>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</si>
  <si>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</si>
  <si>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</si>
  <si>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</si>
  <si>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</si>
  <si>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</si>
  <si>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</si>
  <si>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</si>
  <si>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</si>
  <si>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</si>
  <si>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</si>
  <si>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</si>
  <si>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</si>
  <si>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</si>
  <si>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</si>
  <si>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</si>
  <si>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</si>
  <si>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</si>
  <si>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</si>
  <si>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</si>
  <si>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</si>
  <si>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</si>
  <si>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</si>
  <si>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</si>
  <si>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</si>
  <si>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t>DNS_NB_ATYP</t>
  </si>
  <si>
    <t>Ing. Lukáš Danys, Ph.D. 
lukas.danys@vsb.cz
+420597325958</t>
  </si>
  <si>
    <t>Fak. elektrotechniky a informatiky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</si>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</sst>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zoomScale="80" zoomScaleNormal="80" workbookViewId="0">
      <selection activeCell="H34" sqref="H34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57" t="s">
        <v>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30" ht="18.5" x14ac:dyDescent="0.25">
      <c r="A10" s="58" t="s">
        <v>37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30" ht="24" customHeight="1" x14ac:dyDescent="0.25">
      <c r="A11" s="59" t="s">
        <v>33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0" t="s">
        <v>1</v>
      </c>
      <c r="B13" s="62" t="s">
        <v>2</v>
      </c>
      <c r="C13" s="62" t="s">
        <v>3</v>
      </c>
      <c r="D13" s="66" t="s">
        <v>4</v>
      </c>
      <c r="E13" s="66" t="s">
        <v>5</v>
      </c>
      <c r="F13" s="68" t="s">
        <v>6</v>
      </c>
      <c r="G13" s="69"/>
      <c r="H13" s="68" t="s">
        <v>7</v>
      </c>
      <c r="I13" s="69"/>
      <c r="J13" s="3" t="s">
        <v>8</v>
      </c>
      <c r="K13" s="66" t="s">
        <v>9</v>
      </c>
      <c r="L13" s="62" t="s">
        <v>10</v>
      </c>
      <c r="M13" s="3" t="s">
        <v>11</v>
      </c>
      <c r="N13" s="62" t="s">
        <v>12</v>
      </c>
      <c r="O13" s="64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1"/>
      <c r="B14" s="63"/>
      <c r="C14" s="63"/>
      <c r="D14" s="67"/>
      <c r="E14" s="67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7"/>
      <c r="L14" s="63"/>
      <c r="M14" s="30" t="s">
        <v>17</v>
      </c>
      <c r="N14" s="63"/>
      <c r="O14" s="6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48">
        <v>60006249</v>
      </c>
      <c r="B15" s="42">
        <v>10</v>
      </c>
      <c r="C15" s="43" t="s">
        <v>34</v>
      </c>
      <c r="D15" s="38">
        <v>7</v>
      </c>
      <c r="E15" s="38" t="s">
        <v>28</v>
      </c>
      <c r="F15" s="39">
        <v>70000</v>
      </c>
      <c r="G15" s="39">
        <f t="shared" ref="G15" si="0">D15*F15</f>
        <v>490000</v>
      </c>
      <c r="H15" s="40" t="s">
        <v>18</v>
      </c>
      <c r="I15" s="41" t="e">
        <f t="shared" ref="I15" si="1">H15*D15</f>
        <v>#VALUE!</v>
      </c>
      <c r="J15" s="46" t="s">
        <v>35</v>
      </c>
      <c r="K15" s="47" t="s">
        <v>36</v>
      </c>
      <c r="L15" s="44" t="s">
        <v>31</v>
      </c>
      <c r="M15" s="44" t="s">
        <v>32</v>
      </c>
      <c r="N15" s="44" t="s">
        <v>29</v>
      </c>
      <c r="O15" s="45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4" t="s">
        <v>19</v>
      </c>
      <c r="B16" s="55"/>
      <c r="C16" s="55"/>
      <c r="D16" s="55"/>
      <c r="E16" s="55"/>
      <c r="F16" s="55"/>
      <c r="G16" s="31">
        <f>SUM(G15:G15)</f>
        <v>490000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1" t="s">
        <v>20</v>
      </c>
      <c r="B17" s="52"/>
      <c r="C17" s="52"/>
      <c r="D17" s="52"/>
      <c r="E17" s="52"/>
      <c r="F17" s="52"/>
      <c r="G17" s="52"/>
      <c r="H17" s="53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56" t="s">
        <v>21</v>
      </c>
      <c r="B18" s="56"/>
      <c r="C18" s="56"/>
      <c r="D18" s="56"/>
      <c r="E18" s="56"/>
      <c r="F18" s="56"/>
      <c r="G18" s="56"/>
      <c r="H18" s="56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49" t="s">
        <v>18</v>
      </c>
      <c r="C19" s="50"/>
      <c r="D19" s="50"/>
      <c r="E19" s="50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ht="14.5" x14ac:dyDescent="0.25">
      <c r="B24" s="8"/>
      <c r="C24" s="37"/>
      <c r="D24" s="19"/>
      <c r="E24" s="7"/>
      <c r="F24" s="11"/>
      <c r="G24" s="11"/>
      <c r="H24" s="11"/>
      <c r="I24" s="12"/>
      <c r="J24" s="8"/>
      <c r="K24" s="25"/>
      <c r="L24" s="16"/>
      <c r="M24" s="16"/>
      <c r="N24" s="16"/>
      <c r="O24" s="2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F13:G13"/>
    <mergeCell ref="H13:I13"/>
    <mergeCell ref="B19:E19"/>
    <mergeCell ref="A17:H17"/>
    <mergeCell ref="A16:F16"/>
    <mergeCell ref="A18:H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2025-11-07T09:06:51Z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