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45" yWindow="0" windowWidth="10845" windowHeight="14565" firstSheet="12" activeTab="12"/>
  </bookViews>
  <sheets>
    <sheet name="DNS zámeč." sheetId="5" r:id="rId1"/>
    <sheet name="zámečnícký" sheetId="3" r:id="rId2"/>
    <sheet name="nákup 3.3.2015" sheetId="2" r:id="rId3"/>
    <sheet name="květen" sheetId="4" r:id="rId4"/>
    <sheet name="červen" sheetId="6" r:id="rId5"/>
    <sheet name="20150605-červen" sheetId="7" r:id="rId6"/>
    <sheet name="červenec" sheetId="8" r:id="rId7"/>
    <sheet name="20150708-červenec" sheetId="12" r:id="rId8"/>
    <sheet name="instalaterský" sheetId="9" r:id="rId9"/>
    <sheet name="DNS zámeč.-červenec" sheetId="10" r:id="rId10"/>
    <sheet name="srpen" sheetId="11" r:id="rId11"/>
    <sheet name="20150805-srpen" sheetId="13" r:id="rId12"/>
    <sheet name="zámečnický" sheetId="19" r:id="rId13"/>
  </sheets>
  <calcPr calcId="162913"/>
</workbook>
</file>

<file path=xl/calcChain.xml><?xml version="1.0" encoding="utf-8"?>
<calcChain xmlns="http://schemas.openxmlformats.org/spreadsheetml/2006/main">
  <c r="H19" i="19" l="1"/>
  <c r="F19" i="19"/>
  <c r="H18" i="19"/>
  <c r="F18" i="19"/>
  <c r="H17" i="19"/>
  <c r="F17" i="19"/>
  <c r="H16" i="19"/>
  <c r="F16" i="19"/>
  <c r="H15" i="19"/>
  <c r="F15" i="19"/>
  <c r="H14" i="19"/>
  <c r="F14" i="19"/>
  <c r="H13" i="19"/>
  <c r="F13" i="19"/>
  <c r="H12" i="19"/>
  <c r="F12" i="19"/>
  <c r="H11" i="19"/>
  <c r="F11" i="19"/>
  <c r="H10" i="19"/>
  <c r="F10" i="19"/>
  <c r="H9" i="19"/>
  <c r="F9" i="19"/>
  <c r="H8" i="19"/>
  <c r="F8" i="19"/>
  <c r="H7" i="19"/>
  <c r="F7" i="19"/>
  <c r="H6" i="19"/>
  <c r="F6" i="19"/>
  <c r="F4" i="19" l="1"/>
  <c r="F5" i="19"/>
  <c r="H5" i="19" l="1"/>
  <c r="E20" i="19" l="1"/>
  <c r="H4" i="19" l="1"/>
  <c r="G20" i="19" s="1"/>
  <c r="G21" i="19" l="1"/>
  <c r="H20" i="19" l="1"/>
  <c r="G26" i="13" l="1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  <c r="G3" i="13"/>
  <c r="G2" i="13"/>
  <c r="G27" i="13" l="1"/>
  <c r="G26" i="11" l="1"/>
  <c r="G27" i="11"/>
  <c r="G25" i="11" l="1"/>
  <c r="F3" i="10" l="1"/>
  <c r="F4" i="10"/>
  <c r="F5" i="10"/>
  <c r="F6" i="10"/>
  <c r="F7" i="10"/>
  <c r="F8" i="10"/>
  <c r="F9" i="10"/>
  <c r="F10" i="10"/>
  <c r="F11" i="10" l="1"/>
  <c r="G15" i="11"/>
  <c r="G16" i="11"/>
  <c r="G17" i="11"/>
  <c r="G18" i="11"/>
  <c r="G19" i="11"/>
  <c r="G20" i="11"/>
  <c r="G21" i="11"/>
  <c r="G22" i="11"/>
  <c r="G23" i="11"/>
  <c r="G24" i="11"/>
  <c r="G4" i="11"/>
  <c r="G5" i="11"/>
  <c r="G6" i="11"/>
  <c r="G7" i="11"/>
  <c r="G8" i="11"/>
  <c r="G9" i="11"/>
  <c r="G10" i="11"/>
  <c r="G11" i="11"/>
  <c r="G12" i="11"/>
  <c r="G13" i="11"/>
  <c r="G14" i="11"/>
  <c r="G3" i="11"/>
  <c r="G28" i="11" l="1"/>
  <c r="F5" i="9"/>
  <c r="F6" i="9"/>
  <c r="F7" i="9"/>
  <c r="F8" i="9"/>
  <c r="F44" i="12" l="1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2" i="12"/>
  <c r="F45" i="12" l="1"/>
  <c r="F4" i="9"/>
  <c r="F17" i="8"/>
  <c r="F16" i="8" l="1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8" i="8"/>
  <c r="F10" i="8"/>
  <c r="F11" i="8" l="1"/>
  <c r="F12" i="8"/>
  <c r="F13" i="8"/>
  <c r="F14" i="8"/>
  <c r="F15" i="8"/>
  <c r="F9" i="8" l="1"/>
  <c r="F8" i="8"/>
  <c r="F7" i="8" l="1"/>
  <c r="F3" i="9" l="1"/>
  <c r="F9" i="9" s="1"/>
  <c r="F6" i="8"/>
  <c r="F5" i="8"/>
  <c r="F4" i="8"/>
  <c r="F3" i="8"/>
  <c r="F46" i="8" l="1"/>
  <c r="G33" i="5"/>
  <c r="I54" i="7" l="1"/>
  <c r="I53" i="7"/>
  <c r="I52" i="7"/>
  <c r="I51" i="7"/>
  <c r="I50" i="7"/>
  <c r="L53" i="7" s="1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" i="7"/>
  <c r="L9" i="7" l="1"/>
  <c r="L49" i="7"/>
  <c r="L17" i="7"/>
  <c r="L26" i="7"/>
  <c r="I55" i="6"/>
  <c r="I9" i="6" l="1"/>
  <c r="I16" i="6" l="1"/>
  <c r="I17" i="6"/>
  <c r="I18" i="6"/>
  <c r="I42" i="6" l="1"/>
  <c r="I41" i="6"/>
  <c r="I53" i="6" l="1"/>
  <c r="I54" i="6"/>
  <c r="I52" i="6"/>
  <c r="I51" i="6"/>
  <c r="I29" i="6"/>
  <c r="I30" i="6"/>
  <c r="I31" i="6"/>
  <c r="I32" i="6"/>
  <c r="I33" i="6"/>
  <c r="I34" i="6"/>
  <c r="I35" i="6"/>
  <c r="I36" i="6"/>
  <c r="I37" i="6"/>
  <c r="I38" i="6"/>
  <c r="I39" i="6"/>
  <c r="I40" i="6"/>
  <c r="I43" i="6"/>
  <c r="I44" i="6"/>
  <c r="I45" i="6"/>
  <c r="I46" i="6"/>
  <c r="I47" i="6"/>
  <c r="I48" i="6"/>
  <c r="I49" i="6"/>
  <c r="I50" i="6"/>
  <c r="L54" i="6" l="1"/>
  <c r="L50" i="6"/>
  <c r="I28" i="6"/>
  <c r="I14" i="6"/>
  <c r="I15" i="6"/>
  <c r="I20" i="6"/>
  <c r="I21" i="6"/>
  <c r="I22" i="6"/>
  <c r="I23" i="6"/>
  <c r="I24" i="6"/>
  <c r="I25" i="6"/>
  <c r="I26" i="6"/>
  <c r="I27" i="6"/>
  <c r="I19" i="6"/>
  <c r="L27" i="6" l="1"/>
  <c r="I3" i="6"/>
  <c r="I11" i="6" l="1"/>
  <c r="I12" i="6"/>
  <c r="I13" i="6"/>
  <c r="I4" i="6"/>
  <c r="I6" i="6"/>
  <c r="I7" i="6"/>
  <c r="I8" i="6"/>
  <c r="I56" i="6" l="1"/>
  <c r="L9" i="6"/>
  <c r="L18" i="6"/>
  <c r="F32" i="5"/>
  <c r="H32" i="5" s="1"/>
  <c r="F31" i="5"/>
  <c r="H31" i="5" s="1"/>
  <c r="H30" i="5"/>
  <c r="H29" i="5"/>
  <c r="F28" i="5"/>
  <c r="H28" i="5" s="1"/>
  <c r="F27" i="5"/>
  <c r="H27" i="5" s="1"/>
  <c r="F26" i="5"/>
  <c r="H26" i="5" s="1"/>
  <c r="F25" i="5"/>
  <c r="H25" i="5" s="1"/>
  <c r="F24" i="5"/>
  <c r="H24" i="5" s="1"/>
  <c r="F23" i="5"/>
  <c r="H23" i="5" s="1"/>
  <c r="F22" i="5"/>
  <c r="H22" i="5" s="1"/>
  <c r="F21" i="5"/>
  <c r="H21" i="5" s="1"/>
  <c r="F20" i="5"/>
  <c r="H20" i="5" s="1"/>
  <c r="F19" i="5"/>
  <c r="H19" i="5" s="1"/>
  <c r="F18" i="5"/>
  <c r="H18" i="5" s="1"/>
  <c r="F17" i="5"/>
  <c r="H17" i="5" s="1"/>
  <c r="F16" i="5"/>
  <c r="H16" i="5" s="1"/>
  <c r="F15" i="5"/>
  <c r="H15" i="5" s="1"/>
  <c r="F14" i="5"/>
  <c r="H14" i="5" s="1"/>
  <c r="F13" i="5"/>
  <c r="H13" i="5" s="1"/>
  <c r="F12" i="5"/>
  <c r="H12" i="5" s="1"/>
  <c r="F11" i="5"/>
  <c r="H11" i="5" s="1"/>
  <c r="F10" i="5"/>
  <c r="H10" i="5" s="1"/>
  <c r="F9" i="5"/>
  <c r="H9" i="5" s="1"/>
  <c r="F8" i="5"/>
  <c r="H8" i="5" s="1"/>
  <c r="F7" i="5"/>
  <c r="H7" i="5" s="1"/>
  <c r="F6" i="5"/>
  <c r="H6" i="5" s="1"/>
  <c r="F5" i="5"/>
  <c r="H5" i="5" s="1"/>
  <c r="F4" i="5"/>
  <c r="H4" i="5" s="1"/>
  <c r="F3" i="5"/>
  <c r="H3" i="5" l="1"/>
  <c r="F33" i="5"/>
  <c r="H33" i="5"/>
  <c r="H29" i="3" l="1"/>
  <c r="H30" i="3"/>
  <c r="F32" i="3" l="1"/>
  <c r="H32" i="3" s="1"/>
  <c r="F31" i="3"/>
  <c r="H31" i="3" s="1"/>
  <c r="F4" i="3"/>
  <c r="H4" i="3" s="1"/>
  <c r="F5" i="3"/>
  <c r="H5" i="3" s="1"/>
  <c r="F6" i="3"/>
  <c r="H6" i="3" s="1"/>
  <c r="F7" i="3"/>
  <c r="H7" i="3" s="1"/>
  <c r="F8" i="3"/>
  <c r="H8" i="3" s="1"/>
  <c r="F9" i="3"/>
  <c r="H9" i="3" s="1"/>
  <c r="F10" i="3"/>
  <c r="H10" i="3" s="1"/>
  <c r="F11" i="3"/>
  <c r="H11" i="3" s="1"/>
  <c r="F12" i="3"/>
  <c r="H12" i="3" s="1"/>
  <c r="F13" i="3"/>
  <c r="H13" i="3" s="1"/>
  <c r="F14" i="3"/>
  <c r="H14" i="3" s="1"/>
  <c r="F15" i="3"/>
  <c r="H15" i="3" s="1"/>
  <c r="F16" i="3"/>
  <c r="H16" i="3" s="1"/>
  <c r="F17" i="3"/>
  <c r="H17" i="3" s="1"/>
  <c r="F18" i="3"/>
  <c r="H18" i="3" s="1"/>
  <c r="F19" i="3"/>
  <c r="H19" i="3" s="1"/>
  <c r="F20" i="3"/>
  <c r="H20" i="3" s="1"/>
  <c r="F21" i="3"/>
  <c r="H21" i="3" s="1"/>
  <c r="F22" i="3"/>
  <c r="H22" i="3" s="1"/>
  <c r="F23" i="3"/>
  <c r="H23" i="3" s="1"/>
  <c r="F24" i="3"/>
  <c r="H24" i="3" s="1"/>
  <c r="F25" i="3"/>
  <c r="H25" i="3" s="1"/>
  <c r="F26" i="3"/>
  <c r="H26" i="3" s="1"/>
  <c r="F27" i="3"/>
  <c r="H27" i="3" s="1"/>
  <c r="F28" i="3"/>
  <c r="H28" i="3" s="1"/>
  <c r="F3" i="3"/>
  <c r="H3" i="3" s="1"/>
  <c r="H33" i="3" l="1"/>
  <c r="F39" i="4"/>
  <c r="F48" i="4" l="1"/>
  <c r="F49" i="4"/>
  <c r="F50" i="4"/>
  <c r="F51" i="4"/>
  <c r="F52" i="4"/>
  <c r="F53" i="4"/>
  <c r="F61" i="4" s="1"/>
  <c r="F54" i="4"/>
  <c r="F55" i="4"/>
  <c r="F56" i="4"/>
  <c r="F57" i="4"/>
  <c r="F58" i="4"/>
  <c r="F59" i="4"/>
  <c r="F60" i="4"/>
  <c r="F47" i="4"/>
  <c r="F28" i="2" l="1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9" i="2" l="1"/>
  <c r="F43" i="4"/>
  <c r="F42" i="4"/>
  <c r="F41" i="4"/>
  <c r="F10" i="4"/>
  <c r="F40" i="4" l="1"/>
  <c r="F38" i="4"/>
  <c r="F37" i="4"/>
  <c r="F36" i="4"/>
  <c r="F35" i="4"/>
  <c r="F34" i="4"/>
  <c r="F33" i="4"/>
  <c r="F32" i="4"/>
  <c r="F4" i="4" l="1"/>
  <c r="F26" i="4" l="1"/>
  <c r="F25" i="4" l="1"/>
  <c r="F31" i="4"/>
  <c r="F5" i="4" l="1"/>
  <c r="F6" i="4"/>
  <c r="F7" i="4"/>
  <c r="F8" i="4"/>
  <c r="F9" i="4"/>
  <c r="F11" i="4"/>
  <c r="F12" i="4"/>
  <c r="F13" i="4"/>
  <c r="F14" i="4"/>
  <c r="F15" i="4"/>
  <c r="F16" i="4"/>
  <c r="F17" i="4"/>
  <c r="F18" i="4"/>
  <c r="F19" i="4"/>
  <c r="F29" i="4"/>
  <c r="F30" i="4"/>
  <c r="F20" i="4"/>
  <c r="F21" i="4"/>
  <c r="F22" i="4"/>
  <c r="F23" i="4"/>
  <c r="F24" i="4"/>
  <c r="F27" i="4"/>
  <c r="F28" i="4"/>
  <c r="F3" i="4"/>
  <c r="F44" i="4" s="1"/>
</calcChain>
</file>

<file path=xl/sharedStrings.xml><?xml version="1.0" encoding="utf-8"?>
<sst xmlns="http://schemas.openxmlformats.org/spreadsheetml/2006/main" count="1142" uniqueCount="398">
  <si>
    <t xml:space="preserve">halogenová žárovka Kanlux J-150W 118mm       </t>
  </si>
  <si>
    <t>výbojka PHILIPS HPL-N 250W /RVLX 250W/ E40    </t>
  </si>
  <si>
    <t>lišta LHD 40x40 vkládací bílá  - Kopos Kolín</t>
  </si>
  <si>
    <t>wago 2273-203</t>
  </si>
  <si>
    <t>předřadník TRIDONIC PCA 2/55 TCL ECO 3% 220-240V 50/60/</t>
  </si>
  <si>
    <t>instalační stykač MINIA 25A RSI-25-40-A230</t>
  </si>
  <si>
    <t xml:space="preserve">zářivkové svítidlo  MODUS V3 218 EP  IP 65, 2x18W </t>
  </si>
  <si>
    <t xml:space="preserve">zářivkové svítidlo Modus LLX236 AL EP 2x36W  </t>
  </si>
  <si>
    <t>kabel  CYKY-J 3x2,5</t>
  </si>
  <si>
    <t>lišta LHD 60x40 vkládací bílá  - Kopos Kolín</t>
  </si>
  <si>
    <t>reflektorová žárovka 40W R50, E14  OSRAM</t>
  </si>
  <si>
    <t xml:space="preserve">nouzový zdroj " tridonic atco EM 35A basic" " art no. 89818581 "  </t>
  </si>
  <si>
    <t xml:space="preserve"> vidlice Quick Connect 2148, 5 kolík 32A IP44 400V </t>
  </si>
  <si>
    <t xml:space="preserve"> vidlice Quick Connect 2136,5 kolík 16A IP44 400V </t>
  </si>
  <si>
    <t xml:space="preserve"> vidlice Quick Connect 2130,4 kolík 16A IP44 400V </t>
  </si>
  <si>
    <t xml:space="preserve"> vidlice Quick Connect 2142, 4 kolík 32A IP44 400V </t>
  </si>
  <si>
    <t>zásuvka nástěnná Quick Connect 11 2001,16A 5P IP44 400V</t>
  </si>
  <si>
    <t>zásuvka nástěnná Quick Connect 11 2002, 32A 5P IP44 400V</t>
  </si>
  <si>
    <t>NBB Bohemia AR 15W E14 / 240V se závitem</t>
  </si>
  <si>
    <t xml:space="preserve">acidur krabice 6456-13, IP 43 </t>
  </si>
  <si>
    <t>acidur krabice 6455-11, IP 67</t>
  </si>
  <si>
    <t>ABB vypínač Classic č.6, střídavý (schodišťový), bílý</t>
  </si>
  <si>
    <t>šnůra FLEXO k vysavači 15 m, černá</t>
  </si>
  <si>
    <t xml:space="preserve">Nákup do skladu dle potřeb jednotlivých žadatelů </t>
  </si>
  <si>
    <t>Cena za jed. bez DPH</t>
  </si>
  <si>
    <t>Cena celkem bez DPH</t>
  </si>
  <si>
    <t>ekol.polat. bez DPH</t>
  </si>
  <si>
    <t>ekol.poplat. bez DPH</t>
  </si>
  <si>
    <t>ks</t>
  </si>
  <si>
    <t>m</t>
  </si>
  <si>
    <t>kabel CYKY 3Cx2,5</t>
  </si>
  <si>
    <t>kabel CYSY 3Cx1,5</t>
  </si>
  <si>
    <t>jistič LPN 16C/3 OEZ minia</t>
  </si>
  <si>
    <t>jistič LPN 32C/3 OEZ minia</t>
  </si>
  <si>
    <t>jistič LPN 16C/1 Schrack</t>
  </si>
  <si>
    <t>lišta LHD 20x20 vkládací bílá  - Kopos Kolín</t>
  </si>
  <si>
    <t>rámeček 3901A-B10B</t>
  </si>
  <si>
    <t>výbojka sodíková Philips MASTER SON-T PIA Plus 70W/ E27</t>
  </si>
  <si>
    <t xml:space="preserve">kompaktní žárovka Philips </t>
  </si>
  <si>
    <t xml:space="preserve">kompaktní trubice PL-T Philips 57W/840 4pin </t>
  </si>
  <si>
    <t>kompaktní trubice PL-L Philips 55W/840 4pin</t>
  </si>
  <si>
    <t>zářivková trubice PL-D Philips 36W/840</t>
  </si>
  <si>
    <t xml:space="preserve">zářivková trubice Philips TL-5 54W/840 </t>
  </si>
  <si>
    <t>kompaktní trubice PL-L Philips 40W/840 4pin</t>
  </si>
  <si>
    <t>hmoždinky č. 8</t>
  </si>
  <si>
    <t>hmoždinky č. 10</t>
  </si>
  <si>
    <t>plato</t>
  </si>
  <si>
    <t xml:space="preserve">zářivková trubice Philips TL-5 49W/840 </t>
  </si>
  <si>
    <t>trubice T2U 26W/4P 4000K</t>
  </si>
  <si>
    <t>úsporná žárovka Philips</t>
  </si>
  <si>
    <t>úsporná zářivka  Philips 8W E14 230V</t>
  </si>
  <si>
    <t>úsporná zářivka  Philips 40W E14 230V</t>
  </si>
  <si>
    <t>šnůra prodlužovací 4Z/7M, s vyp.</t>
  </si>
  <si>
    <t>flexo šňůra ke spotřebiči 3x1,5; 5m</t>
  </si>
  <si>
    <t>flexo šňůra ke spotřebiči 3x1,5; 3m</t>
  </si>
  <si>
    <t xml:space="preserve">zásuvka jednonásobná 5518-2929B s víčkem, IP 44 </t>
  </si>
  <si>
    <t>zářivka kuchyňská TL 2003 13W</t>
  </si>
  <si>
    <t>halogenová žárovka R7s  100W  240V</t>
  </si>
  <si>
    <t>Elektroinstalační lišta s krytem OBO Bettermann, 6189598, 60x90 mm, 2 m, šedá</t>
  </si>
  <si>
    <t>pojistky PV  14 - 16A</t>
  </si>
  <si>
    <t>pojistky PV  14 - 20A</t>
  </si>
  <si>
    <t>pojistky PV  14 - 32A</t>
  </si>
  <si>
    <t>pojistky PV  14 - 50A</t>
  </si>
  <si>
    <t>pojistky PV  14 - 63A</t>
  </si>
  <si>
    <t>pojistky PV  10 - 32A gG</t>
  </si>
  <si>
    <t>výbojka SON-T PIA Plus 70W</t>
  </si>
  <si>
    <t>halogen J-100W    78 MM</t>
  </si>
  <si>
    <t>halogen J-200W  118 MM</t>
  </si>
  <si>
    <t xml:space="preserve">        ks</t>
  </si>
  <si>
    <t>6-bezšroubového</t>
  </si>
  <si>
    <t>6-šroubový</t>
  </si>
  <si>
    <t>kryt 3558-651B</t>
  </si>
  <si>
    <t>Tango</t>
  </si>
  <si>
    <t>řazení 6, jasně bílý</t>
  </si>
  <si>
    <t xml:space="preserve">přepínač střídavý 3553-06289 B1 </t>
  </si>
  <si>
    <r>
      <t>přístroj přepínače střídavého 3558-06340</t>
    </r>
    <r>
      <rPr>
        <sz val="12"/>
        <rFont val="Times New Roman"/>
        <family val="1"/>
        <charset val="238"/>
      </rPr>
      <t xml:space="preserve">  </t>
    </r>
  </si>
  <si>
    <r>
      <t>přístroj přepínače střídavého 3559-06345</t>
    </r>
    <r>
      <rPr>
        <sz val="12"/>
        <rFont val="Times New Roman"/>
        <family val="1"/>
        <charset val="238"/>
      </rPr>
      <t xml:space="preserve">  </t>
    </r>
  </si>
  <si>
    <r>
      <t xml:space="preserve">výbojka PHILIPS  </t>
    </r>
    <r>
      <rPr>
        <b/>
        <sz val="11"/>
        <color indexed="8"/>
        <rFont val="Times New Roman"/>
        <family val="1"/>
        <charset val="238"/>
      </rPr>
      <t>CDM-TD</t>
    </r>
    <r>
      <rPr>
        <sz val="11"/>
        <color indexed="8"/>
        <rFont val="Times New Roman"/>
        <family val="1"/>
        <charset val="238"/>
      </rPr>
      <t xml:space="preserve"> 150W/942</t>
    </r>
  </si>
  <si>
    <t>1 bal/m </t>
  </si>
  <si>
    <t>2 bal/m</t>
  </si>
  <si>
    <t>1 bal/ks</t>
  </si>
  <si>
    <t xml:space="preserve">jistič LPN 16C/1 OEZ minia </t>
  </si>
  <si>
    <t>ELEKTROBOCK IR28B PLUS PROFI čidlo pohybu IP20</t>
  </si>
  <si>
    <t>Dodávka do skladu energetiky, převezme Uramová Milena,                          t.č. 597 321 217, místnost B 109 (Sklad elektro), 17.listopadu 15,                                    Ostrava - Poruba</t>
  </si>
  <si>
    <t>zásuvka dvojnásobná  typ ABB 5513A-CO2357B</t>
  </si>
  <si>
    <t>parapetní kanál  PK 140x70D - Kopos</t>
  </si>
  <si>
    <t>podložka přístrojová  8440-11 - Kopos</t>
  </si>
  <si>
    <t>kryt spojovací 8462 - Kopos</t>
  </si>
  <si>
    <t>přístrojová krabice KP PK pro parapetní kanál PK 140x70D</t>
  </si>
  <si>
    <t>polyamidové hmoždinky bez límce 8x40</t>
  </si>
  <si>
    <t>krabice lištová pod dvojzásuvku Tango ABB, Kopos LK 80x28/2ZT</t>
  </si>
  <si>
    <t>natloukací hmoždinky NH 6x40</t>
  </si>
  <si>
    <t>din lišta 35x7,5mm x 1m děrovaná</t>
  </si>
  <si>
    <t>proud.chránič s nadproud.ochranou, typ OLI-16B-1N-030AC-16A 30mA , OEZ</t>
  </si>
  <si>
    <t>lišta LHD 25x20  vkládací bílá  - Kopos Kolíns</t>
  </si>
  <si>
    <t>Žádanka č. 134/352</t>
  </si>
  <si>
    <r>
      <t xml:space="preserve">výbojka PHILIPS  </t>
    </r>
    <r>
      <rPr>
        <b/>
        <sz val="12"/>
        <color indexed="8"/>
        <rFont val="Times New Roman"/>
        <family val="1"/>
        <charset val="238"/>
      </rPr>
      <t>CDM-TD</t>
    </r>
    <r>
      <rPr>
        <sz val="12"/>
        <color indexed="8"/>
        <rFont val="Times New Roman"/>
        <family val="1"/>
        <charset val="238"/>
      </rPr>
      <t xml:space="preserve"> 150W/942</t>
    </r>
  </si>
  <si>
    <t>č.karty</t>
  </si>
  <si>
    <t>MJ</t>
  </si>
  <si>
    <t>Kód</t>
  </si>
  <si>
    <t>Kladivo zámečnické 28/200</t>
  </si>
  <si>
    <t>Kladivo zámečnické 28/400</t>
  </si>
  <si>
    <t>Dodávka do skladu energetiky, převezme Uramová Milena,                                      t.č. 597 321 217, místnost B 109 (Sklad elektro), 17.listopadu 15,                                    Ostrava - Poruba</t>
  </si>
  <si>
    <t>NAREX - šroubovák křížový el. PS23 S line 1000V</t>
  </si>
  <si>
    <t>NAREX - šroubovák plochý el. velký 10.0 SUP</t>
  </si>
  <si>
    <t>svítilna LED 14 diod 3xAAA</t>
  </si>
  <si>
    <t>čelovka 8 LED 3xAAA</t>
  </si>
  <si>
    <t>nůž elektrikářský Radius 4 díl.</t>
  </si>
  <si>
    <t>multimetr M 92A 1000V</t>
  </si>
  <si>
    <t>sada maticových klíčů  895.512, 12ks</t>
  </si>
  <si>
    <t>sada zastrčných klíčů HEX-Mus 950 KL/9BM, 9 d.</t>
  </si>
  <si>
    <t>svinovací metr 5m ERGO 5016</t>
  </si>
  <si>
    <t>pilka na kov</t>
  </si>
  <si>
    <t>víceúčelový klíč LK1</t>
  </si>
  <si>
    <t>KNIPEX kleště kombinované 1000V, PVC 200</t>
  </si>
  <si>
    <t>KNIPEX kleště odizolované PVC 160, 1000V</t>
  </si>
  <si>
    <t>KNIPEX kleště štípavé 1000V, PVC 160</t>
  </si>
  <si>
    <t>KNIPEX kleště kulaté 1000V, PVC 160</t>
  </si>
  <si>
    <t>KNIPEX kleště půlkulaté 1000V, PVC 400</t>
  </si>
  <si>
    <t>detektor napěti GK 7</t>
  </si>
  <si>
    <t>list pilový oboustraný  2951300 Cr 22</t>
  </si>
  <si>
    <t>KNIPEX sikovky cobra PH 250</t>
  </si>
  <si>
    <t>KNIPEX sikovky cobra PH 300</t>
  </si>
  <si>
    <t>šroubováky (sada) T 6H TWIN</t>
  </si>
  <si>
    <t>vozík PEGAS</t>
  </si>
  <si>
    <t>hasák kloubový 246/4  1/2" 850</t>
  </si>
  <si>
    <t>Cena za jed. s DPH</t>
  </si>
  <si>
    <t>souprava nářadí SN 01N</t>
  </si>
  <si>
    <r>
      <t xml:space="preserve">kroužek na klíč </t>
    </r>
    <r>
      <rPr>
        <sz val="11"/>
        <color theme="1"/>
        <rFont val="Calibri"/>
        <family val="2"/>
        <charset val="238"/>
      </rPr>
      <t>Ø 25 mm</t>
    </r>
  </si>
  <si>
    <r>
      <t xml:space="preserve">kroužek na klíč </t>
    </r>
    <r>
      <rPr>
        <sz val="11"/>
        <color theme="1"/>
        <rFont val="Calibri"/>
        <family val="2"/>
        <charset val="238"/>
      </rPr>
      <t>Ø 30 mm</t>
    </r>
  </si>
  <si>
    <t>1 ks -kat. č.0 765 08      Zásuvka 1 x RJ 45, STP, 2 moduly</t>
  </si>
  <si>
    <t>                                       s náklonem 45° a s vodorovným</t>
  </si>
  <si>
    <t>                                       a svislým upevněním do podlahových</t>
  </si>
  <si>
    <t>                                       krabic nebo sloupků </t>
  </si>
  <si>
    <t>6 ks - kat. č.0 771 40     Zásuvka 2P + T</t>
  </si>
  <si>
    <t>1 ks - kat. č.S 771 40    Zásuvka 2P + T s PO bílá</t>
  </si>
  <si>
    <t>1 ks - kat. č.0 896 26     Kryt pro krytinu  Barva šedá RAL 7031</t>
  </si>
  <si>
    <t>1ks -  kat. č.0 896 38     Montážní kryt pro podlahové krabice:</t>
  </si>
  <si>
    <t>                                       nastavitelná hloubka – 24 modulů,</t>
  </si>
  <si>
    <t>                                       redukovaná hloubka – 16 modulů.</t>
  </si>
  <si>
    <t>20ks  -  předřadník OSRAM  QUICKTRONIC  PROFESSIONAL  QTP8  2X36W</t>
  </si>
  <si>
    <t>      10ks. -   proudový chránič s nadproudovou ochranou,</t>
  </si>
  <si>
    <t>         typ OLI-16B-1N-030AC-16A 30mA ,výrobce OEZ</t>
  </si>
  <si>
    <t>Tona hasák Herkules 1 1/2" (viz příloha č.1, jiný druh po konzultaci s objed.)</t>
  </si>
  <si>
    <t>Tona hasák Herkules 2"  (viz příloha č.1, jiný druh po konzultaci s objed.)</t>
  </si>
  <si>
    <t>svítidlo MODUS LLX 2x36 ALEP 2x36W</t>
  </si>
  <si>
    <t>předřadník OSRAM  QUICKTRONIC  PROFESSIONAL  QTP8  2X36W</t>
  </si>
  <si>
    <t>kód</t>
  </si>
  <si>
    <t>datová zásuvka 1 x RJ 45, STP, 2 moduly s náklonem 45° a s vodorovným</t>
  </si>
  <si>
    <t>podlahová krabice s red. hl. 65 mm kryt pro krytinu  barva šedá RAL 7031</t>
  </si>
  <si>
    <t>univerzální kovová instalační krabice, pro položku č.5</t>
  </si>
  <si>
    <t>silová zásuvka 2P + T, pro položku č.5</t>
  </si>
  <si>
    <t>zásuvka 2P + T s PO bílá, pro položku č.5</t>
  </si>
  <si>
    <t>a svislým upevněním do podlahových krabic nebo sloupků, pro položku č.5</t>
  </si>
  <si>
    <t>0 76508-Legrand</t>
  </si>
  <si>
    <t>0 77140-Legrand</t>
  </si>
  <si>
    <t>S 77140-Legrand</t>
  </si>
  <si>
    <t>0 89626-Legrand</t>
  </si>
  <si>
    <t>0 89634-Legrand</t>
  </si>
  <si>
    <t>32ks. -  zásuvka dvojnásobná s ochrannými kolíky, s clonkami, s natočenou dutinkou, 230V, 16A,</t>
  </si>
  <si>
    <t>         typ 5513A-CO2357B,bílá, Tango, výrobce ABB</t>
  </si>
  <si>
    <t>32ks. - přístrojová krabice KP PK pro parapetní kanál PK 140x70D</t>
  </si>
  <si>
    <t>32ks. - podložka přístrojová  8440-11  výrobce Kopos</t>
  </si>
  <si>
    <t>  8ks. - kryt koncový 8416 výrobce Kopos</t>
  </si>
  <si>
    <t>  6ks. - kryt spojovací 8462 výrobce Kopos</t>
  </si>
  <si>
    <t>20m - parapetní kanál  PK 140x70D  výrobce Kopos</t>
  </si>
  <si>
    <t>100m - kabel CYKY 3Cx2,5</t>
  </si>
  <si>
    <t>8m - lišta hranatá LHD 40x20 HD - bílá Kopos</t>
  </si>
  <si>
    <t>100ks. - natloukací hmoždinky NH 6x45</t>
  </si>
  <si>
    <t>                                           </t>
  </si>
  <si>
    <t>                                   na žádanku č.163 kat.340</t>
  </si>
  <si>
    <t>                                   na žádanku č.158 kat.976</t>
  </si>
  <si>
    <t> 100ks - stahovací pásky 245 x 4.6mm černé</t>
  </si>
  <si>
    <t> 100ks - stahovací pásky 300 x 7.6mm černé</t>
  </si>
  <si>
    <t>     1ks - WD - 40 Smart Straw</t>
  </si>
  <si>
    <t>žárovka 40W E14 230V</t>
  </si>
  <si>
    <r>
      <t xml:space="preserve">6 x zářivkové svítidlo Modus LLX236 AL EP 2x36W             </t>
    </r>
    <r>
      <rPr>
        <b/>
        <sz val="12"/>
        <color rgb="FFFF0000"/>
        <rFont val="Times New Roman"/>
        <family val="1"/>
        <charset val="238"/>
      </rPr>
      <t>zrušena</t>
    </r>
  </si>
  <si>
    <t>stahovací pásky 245 x 4,6 mm černé</t>
  </si>
  <si>
    <t>stahovací pásky 300 x 7,6 mm černé</t>
  </si>
  <si>
    <r>
      <t xml:space="preserve">   6 x zářivkové svítidlo Modus LLX236 AL EP 2x36W         </t>
    </r>
    <r>
      <rPr>
        <sz val="12"/>
        <color rgb="FF00B050"/>
        <rFont val="Times New Roman"/>
        <family val="1"/>
        <charset val="238"/>
      </rPr>
      <t xml:space="preserve">  </t>
    </r>
    <r>
      <rPr>
        <b/>
        <sz val="12"/>
        <color rgb="FF00B050"/>
        <rFont val="Times New Roman"/>
        <family val="1"/>
        <charset val="238"/>
      </rPr>
      <t>bod 1-6</t>
    </r>
  </si>
  <si>
    <r>
      <t xml:space="preserve">        1ks  -  stropní pohybové čidlo IR 28+ Profi  IP 20             </t>
    </r>
    <r>
      <rPr>
        <b/>
        <sz val="12"/>
        <color rgb="FF00B050"/>
        <rFont val="Times New Roman"/>
        <family val="1"/>
        <charset val="238"/>
      </rPr>
      <t>bod 7-9</t>
    </r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</si>
  <si>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Zářivkové trubice 36W      50ks</t>
    </r>
  </si>
  <si>
    <t>František Skalický</t>
  </si>
  <si>
    <t>100m - kabel      CYKY 5Cx2,5</t>
  </si>
  <si>
    <t>  100m - kabel      CYKY 3Bx1,5</t>
  </si>
  <si>
    <t>  150m - kabel      CYKY 3Cx1,5</t>
  </si>
  <si>
    <t>  250m - kabel CYKYLO 3Cx1,5</t>
  </si>
  <si>
    <t>    70m - elektroinstalační lišta vkládací LHD 20x20 výrobce Kopos</t>
  </si>
  <si>
    <t>  500ks- natloukací hmoždinky  35x6 </t>
  </si>
  <si>
    <t>  500ks- natloukací hmoždinky  45x6</t>
  </si>
  <si>
    <t>      6ks- jistič LPN  10C-1</t>
  </si>
  <si>
    <t>    21ks- přepínač na din lištu  I - 0 - II  OEZ 16A</t>
  </si>
  <si>
    <t>    21ks- IR 28B + profi - stropní pohybové čidlo</t>
  </si>
  <si>
    <t>  200ks- wago svorky 2273-205   5x2,5mm</t>
  </si>
  <si>
    <t>    21ks- Kanlux DB104W 1x4P/SM - Plastový rozvaděč 3851</t>
  </si>
  <si>
    <t>    51ks- svítidlo  2x36W   L120cm  LLX2LED 1200AL</t>
  </si>
  <si>
    <t>    23ks- svítidlo  1x18W   L60cm   LLX1LED 600AL</t>
  </si>
  <si>
    <t>  134m- kanál parapetní dutý s přepážkou PK - 160 x 65 D Kopos</t>
  </si>
  <si>
    <t>    20kg- sádra bílá</t>
  </si>
  <si>
    <t>       16ks- Záslepka AP 45 krycí (6TE)</t>
  </si>
  <si>
    <t>     140ks- Kryt PK 160 x 65 D spojovací 8482</t>
  </si>
  <si>
    <t>         2ks- Díl koncový k liště  PK 160 x 65    8481 HD</t>
  </si>
  <si>
    <t>       10ks- Izolační páska  15mm x 0,13mm x 10m černá</t>
  </si>
  <si>
    <t>     102ks- SL-T84T18-288C</t>
  </si>
  <si>
    <t>       23ks- BS805-T010S52</t>
  </si>
  <si>
    <t>115m - kabel CYKY 3C x 2,5</t>
  </si>
  <si>
    <t>  60m - vodič CY4  zelenožlutý</t>
  </si>
  <si>
    <t>    3ks - jednopólový jistič LPN-10B-1, 10A charakteristika B, výrobce OEZ</t>
  </si>
  <si>
    <t>  10ks - proudový chránič s nadproudovou ochranou,</t>
  </si>
  <si>
    <t>             typ OLI-16B-1N-030AC-16A 30mA ,výrobce OEZ</t>
  </si>
  <si>
    <t>                                                                 na žádanku č.152   kat .617</t>
  </si>
  <si>
    <t>kabel CYKYLO 3Cx1,5</t>
  </si>
  <si>
    <t>kabel CYKY 5Cx2,5</t>
  </si>
  <si>
    <t>kabel CYKY 3Cx1,5</t>
  </si>
  <si>
    <t>kabel CYKY 3Ox1,5</t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</si>
  <si>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Úsporné žárovky 15W /E 27     100ks</t>
    </r>
  </si>
  <si>
    <t>wago svorky 2273-205   5x2,5mm</t>
  </si>
  <si>
    <t>jistič LPN  10C/1 OEZ minia</t>
  </si>
  <si>
    <t xml:space="preserve">přepínač na din lištu  I - 0 - II 16A OEZ </t>
  </si>
  <si>
    <t>kg</t>
  </si>
  <si>
    <t>Kanlux DB104W 1x4P/SM - Plastový rozvaděč 3851</t>
  </si>
  <si>
    <t>svítidlo  2x36W   L120cm  LLX2LED 1200AL</t>
  </si>
  <si>
    <t>svítidlo  1x18W   L60cm   LLX1LED 600AL</t>
  </si>
  <si>
    <t>sádra bílá</t>
  </si>
  <si>
    <t>parapetní kanál dutý s přepážkou PK 160x65D - Kopos</t>
  </si>
  <si>
    <t>izolační páska  15mm x 0,13mm x 10m černá</t>
  </si>
  <si>
    <t>trubice LED SL-T84T18-288C</t>
  </si>
  <si>
    <t>trubice LED BS805-T010S52</t>
  </si>
  <si>
    <t>úsporné žárovky 15W E 27   </t>
  </si>
  <si>
    <t xml:space="preserve">    IRP chodba D</t>
  </si>
  <si>
    <t>kabel CYKY 3C x 1,5</t>
  </si>
  <si>
    <t>kabel CYKY 3C x 2,5</t>
  </si>
  <si>
    <t xml:space="preserve">jistič LPN 10B/1 OEZ minia </t>
  </si>
  <si>
    <t xml:space="preserve">sklad </t>
  </si>
  <si>
    <t>žádanka č. 163/340</t>
  </si>
  <si>
    <t>žádanka č. 157/342</t>
  </si>
  <si>
    <t>žádanka č. 152/617</t>
  </si>
  <si>
    <t>žád.č. 158/976</t>
  </si>
  <si>
    <r>
      <t xml:space="preserve">prázdninovou údržbu osvětlení prostorů EkF, prosím o zajištění elektromateriálu.     </t>
    </r>
    <r>
      <rPr>
        <b/>
        <sz val="12"/>
        <color rgb="FF00B050"/>
        <rFont val="Times New Roman"/>
        <family val="1"/>
        <charset val="238"/>
      </rPr>
      <t>bod 13 - 14</t>
    </r>
  </si>
  <si>
    <r>
      <t xml:space="preserve">8ks. -   proudový chránič s nadproudovou ochranou,                  </t>
    </r>
    <r>
      <rPr>
        <b/>
        <sz val="12"/>
        <color rgb="FF00B050"/>
        <rFont val="Times New Roman"/>
        <family val="1"/>
        <charset val="238"/>
      </rPr>
      <t>bod 15-24</t>
    </r>
  </si>
  <si>
    <r>
      <t xml:space="preserve">  1x zářivkové svítidlo Modus LLX236 AL EP 2x36W            </t>
    </r>
    <r>
      <rPr>
        <b/>
        <sz val="12"/>
        <color rgb="FF00B050"/>
        <rFont val="Times New Roman"/>
        <family val="1"/>
        <charset val="238"/>
      </rPr>
      <t>bod 25</t>
    </r>
  </si>
  <si>
    <r>
      <rPr>
        <sz val="11"/>
        <color theme="1"/>
        <rFont val="Times New Roman"/>
        <family val="1"/>
        <charset val="238"/>
      </rPr>
      <t xml:space="preserve">chodba D                                                                                </t>
    </r>
    <r>
      <rPr>
        <b/>
        <sz val="12"/>
        <color rgb="FF00B050"/>
        <rFont val="Times New Roman"/>
        <family val="1"/>
        <charset val="238"/>
      </rPr>
      <t>bod 16 - 47</t>
    </r>
  </si>
  <si>
    <r>
      <t xml:space="preserve">40m - kabel CYKY 3C x 1,5                                                 </t>
    </r>
    <r>
      <rPr>
        <b/>
        <sz val="12"/>
        <color rgb="FF00B050"/>
        <rFont val="Times New Roman"/>
        <family val="1"/>
        <charset val="238"/>
      </rPr>
      <t>bod 48 - 51</t>
    </r>
  </si>
  <si>
    <t>0 89638-Legrand</t>
  </si>
  <si>
    <t>montážní kryt pro podlahové krabice, pro položku č. 5</t>
  </si>
  <si>
    <t>zářivkové svítidlo LLX2x36 AL EP 2x36W</t>
  </si>
  <si>
    <t>pojistky PV  22 - 80A gG  /32,-</t>
  </si>
  <si>
    <t>zásuvka dvojnásobná 5513A-CO2357B, typ ABB</t>
  </si>
  <si>
    <t>podložka přístrojová  8440-11 - Kopos, k položce 22</t>
  </si>
  <si>
    <t>kryt spojovací 8462 - Kopos, k položce 22</t>
  </si>
  <si>
    <t>kryt koncový 8416 - Kopos, k položce 22</t>
  </si>
  <si>
    <t xml:space="preserve">lišta LHD 40x20 vkládací bílá  - Kopos </t>
  </si>
  <si>
    <t>natloukací hmoždinky  6x35 </t>
  </si>
  <si>
    <t>natloukací hmoždinky  6x45</t>
  </si>
  <si>
    <t>záslepka AP 45 krycí (6TE), k položce 37</t>
  </si>
  <si>
    <t>kryt spojovací PK 160x65D 8482 - Kopos, k položce 40</t>
  </si>
  <si>
    <t>díl koncový k liště  PK 160x65    8481 HD, k položce 40</t>
  </si>
  <si>
    <t>stahovací pásky černé (200 x 4,8)odolné vůči UV záření a s vyšší odolností proti teplotě, jako příloha bude technický list</t>
  </si>
  <si>
    <t>datová zásuvka 1 x RJ 45, STP, 2 moduly s náklonem 45° a s vodorovným a svislým upevněním do podlahových krabic nebo sloupků, pro položku č.5</t>
  </si>
  <si>
    <t>izolační páska  15mm x 0,13mm, 10m černá</t>
  </si>
  <si>
    <t>stahovací pásky černé (200 x 4,8)odolné vůči UV záření a s vyšší odolností proti teplotě, jako příloha požadujeme technický list</t>
  </si>
  <si>
    <t>sporákový vypínač 39563-13 na zeď</t>
  </si>
  <si>
    <t>jistič LPN 32B/3 OEZ minia</t>
  </si>
  <si>
    <t>zásuvka nástěnná Quick Connect 11 11905,16A 4P IP44 400V</t>
  </si>
  <si>
    <t>rohový automatický odvzdušňovací ventil se zpětnou klapou</t>
  </si>
  <si>
    <t>Startér zářivkový 4-65W</t>
  </si>
  <si>
    <t>elektrotermický pohon Siemens STP73</t>
  </si>
  <si>
    <t>přímy automatický odvzdušňovací ventil se zpětnou klapou</t>
  </si>
  <si>
    <t>termoventil rohový 3/4" Heimeier</t>
  </si>
  <si>
    <t>kompaktní zářivka PL-Q 2pin 28W/830</t>
  </si>
  <si>
    <t xml:space="preserve">prizmatický (čirý) kryt Modus KL 236 </t>
  </si>
  <si>
    <t xml:space="preserve">vidlice Quick Connect 2130,4 kolík 16A IP44 400V </t>
  </si>
  <si>
    <t>lišta LHD 20x20 vkládací bílá  - Kopos</t>
  </si>
  <si>
    <t>lišta LHD 17x17 vkládací bílá  - Kopos</t>
  </si>
  <si>
    <t>kryt koncový 8671 - Kopos</t>
  </si>
  <si>
    <t>kryt spojový 8672</t>
  </si>
  <si>
    <t>kryt ohybový 8673</t>
  </si>
  <si>
    <t>kryt odbočný 8674</t>
  </si>
  <si>
    <t>kryt roh vnější 8676</t>
  </si>
  <si>
    <t>kryt roh vnitřní 8675</t>
  </si>
  <si>
    <t>lišta LHD 25x20 vkládací bílá  - Kopos</t>
  </si>
  <si>
    <t>lišta LHD 40x20 vkládací bílá  - Kopos</t>
  </si>
  <si>
    <t>kryt ohybový 8913</t>
  </si>
  <si>
    <t>kryt spojovací 8912</t>
  </si>
  <si>
    <t>kryt koncový 8911 - Kopos</t>
  </si>
  <si>
    <t>kryt odbočný 8914</t>
  </si>
  <si>
    <t>kryt roh vnitřní 8915</t>
  </si>
  <si>
    <t>kryt roh vnější 8916</t>
  </si>
  <si>
    <t>kryt spojovací 8632</t>
  </si>
  <si>
    <t>kryt koncový 8631 - Kopos</t>
  </si>
  <si>
    <t>kryt ohybový 8633</t>
  </si>
  <si>
    <t>kryt odbočný 8634</t>
  </si>
  <si>
    <t>kryt roh vnitřní 8635</t>
  </si>
  <si>
    <t>kryt roh vnější 8636</t>
  </si>
  <si>
    <t>kryt koncový 8621 - Kopos</t>
  </si>
  <si>
    <t>kryt spojovací 8622</t>
  </si>
  <si>
    <t>kryt ohybový 8623</t>
  </si>
  <si>
    <t>kryt odbočný 8624</t>
  </si>
  <si>
    <t>kryt roh vnitřní 8625</t>
  </si>
  <si>
    <t>kryt roh vnější 8626</t>
  </si>
  <si>
    <t>F28W 2D/840 čtvercová motýlová zářivka</t>
  </si>
  <si>
    <t>zářivková trubice NL-N5 35W/840/G5</t>
  </si>
  <si>
    <t>žárovky 40W / E27</t>
  </si>
  <si>
    <t>šroubovací</t>
  </si>
  <si>
    <t>přístroj přepínače 3558-A91342</t>
  </si>
  <si>
    <t>vypínač váčkový 32A 3P, černá rukojeď, na DIN lištu Gewiss</t>
  </si>
  <si>
    <t>Havl.</t>
  </si>
  <si>
    <t>Lumírova</t>
  </si>
  <si>
    <t>nýtovací kleště 265 mm Extol Premium</t>
  </si>
  <si>
    <t>EkF</t>
  </si>
  <si>
    <t>zdroj Philips XITANIUM 25W/0.3-0.7A/36V /230V ke světlu Philips Fortimo LED DLM 2000 21W/840</t>
  </si>
  <si>
    <t>m/bal</t>
  </si>
  <si>
    <t xml:space="preserve">                                                                                                                                                                            </t>
  </si>
  <si>
    <t>termohlavice Heimeier</t>
  </si>
  <si>
    <t>trojcestný ventil VMP 47.10-0.63</t>
  </si>
  <si>
    <t>přímý ventil VMP 47.10-0.63</t>
  </si>
  <si>
    <r>
      <t>termohlavice Heimeier  -</t>
    </r>
    <r>
      <rPr>
        <b/>
        <sz val="12"/>
        <color theme="1"/>
        <rFont val="Times New Roman"/>
        <family val="1"/>
        <charset val="238"/>
      </rPr>
      <t xml:space="preserve"> antivandal</t>
    </r>
  </si>
  <si>
    <t>vrtáhy SDS - +2 Ø 6 mm, 150x210 mm</t>
  </si>
  <si>
    <t>vrtáhy SDS - +2 Ø 6 mm,   50x110 mm</t>
  </si>
  <si>
    <t>spínač MSO-63-6</t>
  </si>
  <si>
    <t>jistič LTN-6D/3</t>
  </si>
  <si>
    <t>jistič LTN-16C/3</t>
  </si>
  <si>
    <t>jistič LTN-20BC/3</t>
  </si>
  <si>
    <t>jistič LTN-16C/1</t>
  </si>
  <si>
    <t>jistič LTN-20C/1</t>
  </si>
  <si>
    <t>propojovací lišta S3L-1000-10</t>
  </si>
  <si>
    <t>proudový chránič OLI-6B-1N-030A</t>
  </si>
  <si>
    <t>koncová krytka EKC-3</t>
  </si>
  <si>
    <t>nástěnná rozvodnicová skříň RNG-1N18</t>
  </si>
  <si>
    <t>držák svorkových bloků PD-RGV-DSB2-G</t>
  </si>
  <si>
    <t>svorkový blok PD-RGV-SB8, 2x16 mm2 + 6 x6 mm2</t>
  </si>
  <si>
    <t>rozvaděč doc.Tomčík</t>
  </si>
  <si>
    <t>zásuvková rozvodnice jištěná s chráničem 632.3122-111F2 (SCAME-CZ)</t>
  </si>
  <si>
    <t>kabel CYKY 5Cx10</t>
  </si>
  <si>
    <t>lišta LHD 40x40 vkládací bílá  - Kopos</t>
  </si>
  <si>
    <t>lišta LHD 80x40 vkládací bílá  - Kopos</t>
  </si>
  <si>
    <t>jistič 40C/3, Schrack</t>
  </si>
  <si>
    <t>DIN lišta 35x7,5mm x 1m děrovaná</t>
  </si>
  <si>
    <t>prof. Dudáček</t>
  </si>
  <si>
    <t>FBI</t>
  </si>
  <si>
    <t>kabel JYTY 4x1</t>
  </si>
  <si>
    <t>kabel CYKY 3Cx1,5</t>
  </si>
  <si>
    <t xml:space="preserve">stahovací pásky černé CIMCO 200 x 4, odolné vůči UV </t>
  </si>
  <si>
    <t>jistič LTN-20C/3</t>
  </si>
  <si>
    <t>kryt koncový 8461 - Kopos, k položce 22</t>
  </si>
  <si>
    <t>kryt koncový 8461 výrobce - Kopos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</si>
  <si>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</si>
  <si>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</si>
  <si>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</si>
  <si>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</si>
  <si>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</si>
  <si>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</si>
  <si>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</si>
  <si>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</si>
  <si>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</si>
  <si>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</si>
  <si>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</si>
  <si>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</si>
  <si>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</si>
  <si>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</si>
  <si>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Mn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</si>
  <si>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</si>
  <si>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</si>
  <si>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</si>
  <si>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</si>
  <si>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</si>
  <si>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Poř čís</t>
  </si>
  <si>
    <t>V</t>
  </si>
  <si>
    <t>Mezisoučet za sklad Údržby:</t>
  </si>
  <si>
    <t>15.</t>
  </si>
  <si>
    <t>16.</t>
  </si>
  <si>
    <t>Příloha č. 1 - Specifikace předmětu koupě / veřejné zakázky</t>
  </si>
  <si>
    <t>(datum v elektronickém podpisu)</t>
  </si>
  <si>
    <t>doplnit</t>
  </si>
  <si>
    <t>název dodavatele (doplnit)</t>
  </si>
  <si>
    <t>titul, jméno a příjmení, funkce (doplnit)</t>
  </si>
  <si>
    <t>(doplní dodavatel)</t>
  </si>
  <si>
    <t xml:space="preserve">Dodavatel/prodávající prohlašuje, že všechna nabízená zařízení splňují všechny výše uvedené parametry </t>
  </si>
  <si>
    <t>dle této specifikace.</t>
  </si>
  <si>
    <t>elektronický podpis oprávněné osoby po převedení do PDF</t>
  </si>
  <si>
    <t>Dodávka zámečnického materiálu 7/2019</t>
  </si>
  <si>
    <t>Al nýty do kleští 4/10 mm</t>
  </si>
  <si>
    <t>Zámek HOBES FAB 80mm Typ 24026 P-L</t>
  </si>
  <si>
    <t>Úchytka na nábytek BETA-96 NI mat</t>
  </si>
  <si>
    <t>Zámek HOBES FAB 60mm Typ 02-04 P-L</t>
  </si>
  <si>
    <t>Zámek stolový ROSTEX 118/50</t>
  </si>
  <si>
    <t>Zámek stolový SISO x 851 průměr 19 x 22mm</t>
  </si>
  <si>
    <t>Zámek AVES 288 centrální 600</t>
  </si>
  <si>
    <t>Šroub samovrtný TEX 3,9 x 16mm ZN</t>
  </si>
  <si>
    <t>Hmoždinka FISCHER SX 6 x 30mm</t>
  </si>
  <si>
    <t>Kotouč řezný 150 x 2 x 22,2 mm</t>
  </si>
  <si>
    <t>Podpěra do poliček čípková 5/3 NI</t>
  </si>
  <si>
    <t>Šroub nábytkový konfirmát 7/50 mm</t>
  </si>
  <si>
    <t>Páska maskovací papírová 50m x 30mm</t>
  </si>
  <si>
    <t>Zednická naběračka plastová 160 mm</t>
  </si>
  <si>
    <t>Nastřelovací pouzdro pro lamely 55 x 8 mm</t>
  </si>
  <si>
    <t>Spárovací hmota na obklady šedá bal. 5 kg</t>
  </si>
  <si>
    <t>Dodávka pro Ubytovací služby a Stravovací služby, převezme Stupková Jaroslava tel. 596996441, sklad údržby - místnost č. A1/16, Studentská 1770/1, Ostrava - Poruba, 700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</si>
</sst>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Calibri"/>
      <family val="2"/>
      <scheme val="minor"/>
    </font>
    <font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4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4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00B050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i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i/>
      <sz val="14"/>
      <name val="Calibri"/>
      <family val="2"/>
      <charset val="238"/>
    </font>
    <font>
      <b/>
      <sz val="14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8" fillId="0" borderId="0"/>
  </cellStyleXfs>
  <cellXfs count="528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10" fillId="0" borderId="4" xfId="0" applyFont="1" applyBorder="1" applyAlignment="1">
      <alignment vertical="center"/>
    </xf>
    <xf numFmtId="0" fontId="0" fillId="0" borderId="5" xfId="0" applyBorder="1"/>
    <xf numFmtId="0" fontId="0" fillId="0" borderId="6" xfId="0" applyBorder="1" applyAlignment="1">
      <alignment horizontal="left"/>
    </xf>
    <xf numFmtId="0" fontId="11" fillId="0" borderId="7" xfId="0" applyFont="1" applyBorder="1" applyAlignment="1">
      <alignment horizontal="left"/>
    </xf>
    <xf numFmtId="0" fontId="0" fillId="2" borderId="8" xfId="0" applyFill="1" applyBorder="1" applyAlignment="1">
      <alignment horizontal="center" wrapText="1"/>
    </xf>
    <xf numFmtId="0" fontId="0" fillId="0" borderId="1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12" fillId="0" borderId="5" xfId="0" applyFont="1" applyBorder="1"/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 wrapText="1"/>
    </xf>
    <xf numFmtId="0" fontId="12" fillId="3" borderId="8" xfId="0" applyFont="1" applyFill="1" applyBorder="1" applyAlignment="1">
      <alignment horizontal="center" wrapText="1"/>
    </xf>
    <xf numFmtId="0" fontId="14" fillId="0" borderId="0" xfId="0" applyFont="1"/>
    <xf numFmtId="0" fontId="13" fillId="0" borderId="0" xfId="0" applyFont="1"/>
    <xf numFmtId="0" fontId="0" fillId="0" borderId="19" xfId="0" applyBorder="1"/>
    <xf numFmtId="0" fontId="12" fillId="0" borderId="7" xfId="0" applyFont="1" applyBorder="1" applyAlignment="1">
      <alignment horizontal="center" wrapText="1"/>
    </xf>
    <xf numFmtId="0" fontId="15" fillId="0" borderId="9" xfId="0" applyFont="1" applyBorder="1" applyAlignment="1">
      <alignment horizontal="left"/>
    </xf>
    <xf numFmtId="1" fontId="15" fillId="0" borderId="4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4" fontId="15" fillId="0" borderId="16" xfId="0" applyNumberFormat="1" applyFont="1" applyBorder="1"/>
    <xf numFmtId="4" fontId="15" fillId="0" borderId="17" xfId="0" applyNumberFormat="1" applyFont="1" applyBorder="1"/>
    <xf numFmtId="4" fontId="15" fillId="0" borderId="20" xfId="0" applyNumberFormat="1" applyFont="1" applyBorder="1"/>
    <xf numFmtId="0" fontId="15" fillId="0" borderId="10" xfId="0" applyFont="1" applyBorder="1" applyAlignment="1">
      <alignment horizontal="left"/>
    </xf>
    <xf numFmtId="4" fontId="15" fillId="0" borderId="1" xfId="0" applyNumberFormat="1" applyFont="1" applyBorder="1"/>
    <xf numFmtId="4" fontId="15" fillId="0" borderId="11" xfId="0" applyNumberFormat="1" applyFont="1" applyBorder="1"/>
    <xf numFmtId="1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0" fillId="2" borderId="1" xfId="0" applyFont="1" applyFill="1" applyBorder="1"/>
    <xf numFmtId="4" fontId="15" fillId="0" borderId="21" xfId="0" applyNumberFormat="1" applyFont="1" applyBorder="1"/>
    <xf numFmtId="1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" fontId="10" fillId="0" borderId="1" xfId="0" applyNumberFormat="1" applyFont="1" applyBorder="1"/>
    <xf numFmtId="0" fontId="16" fillId="0" borderId="21" xfId="0" applyFont="1" applyBorder="1"/>
    <xf numFmtId="0" fontId="10" fillId="0" borderId="1" xfId="0" applyFont="1" applyBorder="1" applyAlignment="1">
      <alignment horizontal="center"/>
    </xf>
    <xf numFmtId="0" fontId="10" fillId="0" borderId="21" xfId="0" applyFont="1" applyBorder="1"/>
    <xf numFmtId="0" fontId="10" fillId="0" borderId="11" xfId="0" applyFont="1" applyBorder="1"/>
    <xf numFmtId="0" fontId="10" fillId="0" borderId="1" xfId="0" applyFont="1" applyBorder="1"/>
    <xf numFmtId="0" fontId="10" fillId="0" borderId="0" xfId="0" applyFont="1" applyBorder="1"/>
    <xf numFmtId="4" fontId="10" fillId="0" borderId="15" xfId="0" applyNumberFormat="1" applyFont="1" applyBorder="1"/>
    <xf numFmtId="0" fontId="10" fillId="0" borderId="1" xfId="0" applyFont="1" applyFill="1" applyBorder="1" applyAlignment="1">
      <alignment horizontal="center"/>
    </xf>
    <xf numFmtId="4" fontId="10" fillId="0" borderId="1" xfId="0" applyNumberFormat="1" applyFont="1" applyFill="1" applyBorder="1"/>
    <xf numFmtId="0" fontId="10" fillId="0" borderId="1" xfId="0" applyFont="1" applyFill="1" applyBorder="1"/>
    <xf numFmtId="0" fontId="10" fillId="0" borderId="15" xfId="0" applyFont="1" applyBorder="1" applyAlignment="1">
      <alignment horizontal="center"/>
    </xf>
    <xf numFmtId="0" fontId="15" fillId="0" borderId="15" xfId="0" applyFont="1" applyFill="1" applyBorder="1" applyAlignment="1">
      <alignment horizontal="center" vertical="center"/>
    </xf>
    <xf numFmtId="0" fontId="10" fillId="0" borderId="15" xfId="0" applyFont="1" applyBorder="1"/>
    <xf numFmtId="2" fontId="10" fillId="0" borderId="16" xfId="0" applyNumberFormat="1" applyFont="1" applyBorder="1"/>
    <xf numFmtId="0" fontId="10" fillId="0" borderId="22" xfId="0" applyFont="1" applyBorder="1"/>
    <xf numFmtId="2" fontId="10" fillId="0" borderId="1" xfId="0" applyNumberFormat="1" applyFont="1" applyBorder="1"/>
    <xf numFmtId="2" fontId="10" fillId="0" borderId="11" xfId="0" applyNumberFormat="1" applyFont="1" applyBorder="1"/>
    <xf numFmtId="0" fontId="10" fillId="0" borderId="13" xfId="0" applyFont="1" applyBorder="1" applyAlignment="1">
      <alignment horizontal="center"/>
    </xf>
    <xf numFmtId="0" fontId="10" fillId="0" borderId="13" xfId="0" applyFont="1" applyBorder="1"/>
    <xf numFmtId="0" fontId="10" fillId="0" borderId="14" xfId="0" applyFont="1" applyBorder="1"/>
    <xf numFmtId="0" fontId="10" fillId="0" borderId="23" xfId="0" applyFont="1" applyBorder="1"/>
    <xf numFmtId="0" fontId="10" fillId="0" borderId="18" xfId="0" applyFont="1" applyBorder="1"/>
    <xf numFmtId="0" fontId="10" fillId="0" borderId="0" xfId="0" applyFont="1"/>
    <xf numFmtId="4" fontId="11" fillId="0" borderId="0" xfId="0" applyNumberFormat="1" applyFont="1"/>
    <xf numFmtId="0" fontId="12" fillId="0" borderId="24" xfId="0" applyFont="1" applyBorder="1" applyAlignment="1">
      <alignment horizontal="left"/>
    </xf>
    <xf numFmtId="1" fontId="12" fillId="0" borderId="25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4" fontId="12" fillId="0" borderId="25" xfId="0" applyNumberFormat="1" applyFont="1" applyBorder="1"/>
    <xf numFmtId="0" fontId="12" fillId="0" borderId="10" xfId="0" applyFont="1" applyBorder="1" applyAlignment="1">
      <alignment horizontal="left"/>
    </xf>
    <xf numFmtId="1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4" fontId="12" fillId="0" borderId="1" xfId="0" applyNumberFormat="1" applyFont="1" applyBorder="1"/>
    <xf numFmtId="0" fontId="12" fillId="0" borderId="1" xfId="0" applyFont="1" applyBorder="1" applyAlignment="1">
      <alignment horizontal="left"/>
    </xf>
    <xf numFmtId="1" fontId="12" fillId="0" borderId="1" xfId="0" applyNumberFormat="1" applyFont="1" applyBorder="1" applyAlignment="1">
      <alignment horizontal="center"/>
    </xf>
    <xf numFmtId="0" fontId="12" fillId="3" borderId="1" xfId="0" applyFont="1" applyFill="1" applyBorder="1"/>
    <xf numFmtId="0" fontId="12" fillId="0" borderId="12" xfId="0" applyFont="1" applyBorder="1" applyAlignment="1">
      <alignment horizontal="left"/>
    </xf>
    <xf numFmtId="1" fontId="12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4" fontId="12" fillId="0" borderId="13" xfId="0" applyNumberFormat="1" applyFont="1" applyBorder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9" fillId="0" borderId="0" xfId="0" applyFont="1" applyBorder="1" applyAlignment="1">
      <alignment vertical="center"/>
    </xf>
    <xf numFmtId="4" fontId="12" fillId="0" borderId="0" xfId="0" applyNumberFormat="1" applyFont="1" applyBorder="1"/>
    <xf numFmtId="4" fontId="18" fillId="0" borderId="0" xfId="0" applyNumberFormat="1" applyFont="1" applyBorder="1"/>
    <xf numFmtId="0" fontId="0" fillId="0" borderId="6" xfId="0" applyBorder="1"/>
    <xf numFmtId="0" fontId="0" fillId="0" borderId="1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4" fontId="15" fillId="0" borderId="29" xfId="0" applyNumberFormat="1" applyFont="1" applyBorder="1"/>
    <xf numFmtId="4" fontId="15" fillId="0" borderId="30" xfId="0" applyNumberFormat="1" applyFont="1" applyBorder="1"/>
    <xf numFmtId="0" fontId="16" fillId="0" borderId="30" xfId="0" applyFont="1" applyBorder="1"/>
    <xf numFmtId="0" fontId="10" fillId="0" borderId="30" xfId="0" applyFont="1" applyBorder="1"/>
    <xf numFmtId="0" fontId="16" fillId="0" borderId="31" xfId="0" applyFont="1" applyBorder="1"/>
    <xf numFmtId="0" fontId="10" fillId="0" borderId="31" xfId="0" applyFont="1" applyBorder="1"/>
    <xf numFmtId="0" fontId="16" fillId="0" borderId="32" xfId="0" applyFont="1" applyBorder="1"/>
    <xf numFmtId="0" fontId="16" fillId="0" borderId="33" xfId="0" applyFont="1" applyBorder="1"/>
    <xf numFmtId="4" fontId="16" fillId="0" borderId="33" xfId="0" applyNumberFormat="1" applyFont="1" applyBorder="1"/>
    <xf numFmtId="0" fontId="10" fillId="0" borderId="33" xfId="0" applyFont="1" applyBorder="1"/>
    <xf numFmtId="0" fontId="18" fillId="2" borderId="2" xfId="0" applyFont="1" applyFill="1" applyBorder="1" applyAlignment="1">
      <alignment horizontal="center" vertical="center" wrapText="1"/>
    </xf>
    <xf numFmtId="0" fontId="16" fillId="0" borderId="0" xfId="0" applyFont="1"/>
    <xf numFmtId="4" fontId="10" fillId="0" borderId="11" xfId="0" applyNumberFormat="1" applyFont="1" applyBorder="1"/>
    <xf numFmtId="4" fontId="16" fillId="0" borderId="0" xfId="0" applyNumberFormat="1" applyFont="1"/>
    <xf numFmtId="0" fontId="13" fillId="0" borderId="34" xfId="0" applyFont="1" applyBorder="1"/>
    <xf numFmtId="0" fontId="13" fillId="0" borderId="35" xfId="0" applyFont="1" applyBorder="1"/>
    <xf numFmtId="0" fontId="10" fillId="0" borderId="1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4" fontId="10" fillId="0" borderId="13" xfId="0" applyNumberFormat="1" applyFont="1" applyBorder="1"/>
    <xf numFmtId="4" fontId="10" fillId="0" borderId="14" xfId="0" applyNumberFormat="1" applyFont="1" applyBorder="1"/>
    <xf numFmtId="0" fontId="10" fillId="0" borderId="0" xfId="0" applyFont="1" applyBorder="1" applyAlignment="1">
      <alignment vertical="center"/>
    </xf>
    <xf numFmtId="0" fontId="10" fillId="0" borderId="24" xfId="0" applyFont="1" applyBorder="1" applyAlignment="1">
      <alignment horizontal="left"/>
    </xf>
    <xf numFmtId="0" fontId="10" fillId="0" borderId="27" xfId="0" applyFont="1" applyBorder="1" applyAlignment="1">
      <alignment horizontal="center"/>
    </xf>
    <xf numFmtId="0" fontId="10" fillId="0" borderId="27" xfId="0" applyFont="1" applyBorder="1"/>
    <xf numFmtId="4" fontId="10" fillId="0" borderId="27" xfId="0" applyNumberFormat="1" applyFont="1" applyBorder="1"/>
    <xf numFmtId="4" fontId="10" fillId="0" borderId="28" xfId="0" applyNumberFormat="1" applyFont="1" applyBorder="1"/>
    <xf numFmtId="0" fontId="20" fillId="0" borderId="35" xfId="0" applyFont="1" applyBorder="1" applyAlignment="1">
      <alignment horizontal="center"/>
    </xf>
    <xf numFmtId="0" fontId="15" fillId="0" borderId="1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4" fontId="0" fillId="0" borderId="0" xfId="0" applyNumberFormat="1"/>
    <xf numFmtId="0" fontId="0" fillId="0" borderId="36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2" xfId="0" applyBorder="1"/>
    <xf numFmtId="0" fontId="0" fillId="0" borderId="37" xfId="0" applyBorder="1"/>
    <xf numFmtId="0" fontId="0" fillId="0" borderId="24" xfId="0" applyBorder="1"/>
    <xf numFmtId="0" fontId="0" fillId="0" borderId="38" xfId="0" applyBorder="1"/>
    <xf numFmtId="4" fontId="0" fillId="0" borderId="11" xfId="0" applyNumberFormat="1" applyBorder="1"/>
    <xf numFmtId="0" fontId="0" fillId="0" borderId="13" xfId="0" applyBorder="1" applyAlignment="1">
      <alignment horizontal="center"/>
    </xf>
    <xf numFmtId="4" fontId="0" fillId="0" borderId="14" xfId="0" applyNumberFormat="1" applyBorder="1"/>
    <xf numFmtId="0" fontId="0" fillId="0" borderId="4" xfId="0" applyBorder="1" applyAlignment="1">
      <alignment horizontal="center"/>
    </xf>
    <xf numFmtId="2" fontId="0" fillId="0" borderId="1" xfId="0" applyNumberFormat="1" applyBorder="1"/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/>
    <xf numFmtId="0" fontId="0" fillId="0" borderId="0" xfId="0" applyBorder="1"/>
    <xf numFmtId="0" fontId="0" fillId="0" borderId="13" xfId="0" applyFill="1" applyBorder="1" applyAlignment="1">
      <alignment horizontal="center"/>
    </xf>
    <xf numFmtId="0" fontId="0" fillId="0" borderId="13" xfId="0" applyFill="1" applyBorder="1"/>
    <xf numFmtId="2" fontId="0" fillId="0" borderId="13" xfId="0" applyNumberFormat="1" applyFill="1" applyBorder="1"/>
    <xf numFmtId="0" fontId="0" fillId="0" borderId="39" xfId="0" applyBorder="1"/>
    <xf numFmtId="4" fontId="0" fillId="0" borderId="40" xfId="0" applyNumberFormat="1" applyBorder="1"/>
    <xf numFmtId="4" fontId="0" fillId="0" borderId="41" xfId="0" applyNumberFormat="1" applyBorder="1"/>
    <xf numFmtId="0" fontId="12" fillId="0" borderId="8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4" fontId="22" fillId="0" borderId="0" xfId="0" applyNumberFormat="1" applyFont="1"/>
    <xf numFmtId="0" fontId="15" fillId="0" borderId="16" xfId="0" applyFont="1" applyBorder="1" applyAlignment="1">
      <alignment horizontal="center" vertical="center"/>
    </xf>
    <xf numFmtId="4" fontId="10" fillId="0" borderId="4" xfId="0" applyNumberFormat="1" applyFont="1" applyBorder="1"/>
    <xf numFmtId="4" fontId="15" fillId="0" borderId="38" xfId="0" applyNumberFormat="1" applyFont="1" applyBorder="1"/>
    <xf numFmtId="0" fontId="10" fillId="2" borderId="45" xfId="0" applyFont="1" applyFill="1" applyBorder="1"/>
    <xf numFmtId="0" fontId="10" fillId="0" borderId="29" xfId="0" applyFont="1" applyBorder="1" applyAlignment="1">
      <alignment vertical="center"/>
    </xf>
    <xf numFmtId="1" fontId="15" fillId="0" borderId="31" xfId="0" applyNumberFormat="1" applyFont="1" applyFill="1" applyBorder="1" applyAlignment="1">
      <alignment horizontal="center" vertical="center"/>
    </xf>
    <xf numFmtId="1" fontId="15" fillId="0" borderId="29" xfId="0" applyNumberFormat="1" applyFont="1" applyFill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1" fontId="15" fillId="0" borderId="30" xfId="0" applyNumberFormat="1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4" fontId="15" fillId="0" borderId="47" xfId="0" applyNumberFormat="1" applyFont="1" applyBorder="1"/>
    <xf numFmtId="0" fontId="10" fillId="0" borderId="46" xfId="0" applyFont="1" applyBorder="1"/>
    <xf numFmtId="0" fontId="10" fillId="0" borderId="44" xfId="0" applyFont="1" applyBorder="1"/>
    <xf numFmtId="0" fontId="15" fillId="0" borderId="30" xfId="0" applyFont="1" applyBorder="1" applyAlignment="1">
      <alignment vertical="center"/>
    </xf>
    <xf numFmtId="0" fontId="10" fillId="0" borderId="47" xfId="0" applyFont="1" applyBorder="1"/>
    <xf numFmtId="0" fontId="15" fillId="0" borderId="49" xfId="0" applyFont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4" fontId="15" fillId="0" borderId="14" xfId="0" applyNumberFormat="1" applyFont="1" applyBorder="1"/>
    <xf numFmtId="0" fontId="10" fillId="0" borderId="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5" xfId="0" applyFont="1" applyBorder="1"/>
    <xf numFmtId="4" fontId="10" fillId="0" borderId="25" xfId="0" applyNumberFormat="1" applyFont="1" applyBorder="1"/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4" fontId="10" fillId="0" borderId="2" xfId="0" applyNumberFormat="1" applyFont="1" applyFill="1" applyBorder="1"/>
    <xf numFmtId="4" fontId="10" fillId="0" borderId="2" xfId="0" applyNumberFormat="1" applyFont="1" applyBorder="1"/>
    <xf numFmtId="4" fontId="10" fillId="0" borderId="30" xfId="0" applyNumberFormat="1" applyFont="1" applyBorder="1"/>
    <xf numFmtId="4" fontId="15" fillId="0" borderId="26" xfId="0" applyNumberFormat="1" applyFont="1" applyBorder="1"/>
    <xf numFmtId="4" fontId="15" fillId="0" borderId="57" xfId="0" applyNumberFormat="1" applyFont="1" applyBorder="1"/>
    <xf numFmtId="0" fontId="10" fillId="0" borderId="0" xfId="0" applyFont="1" applyAlignment="1">
      <alignment horizontal="left"/>
    </xf>
    <xf numFmtId="4" fontId="15" fillId="0" borderId="8" xfId="0" applyNumberFormat="1" applyFont="1" applyBorder="1"/>
    <xf numFmtId="0" fontId="15" fillId="0" borderId="24" xfId="0" applyFont="1" applyBorder="1" applyAlignment="1">
      <alignment horizontal="left"/>
    </xf>
    <xf numFmtId="1" fontId="15" fillId="0" borderId="48" xfId="0" applyNumberFormat="1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4" fontId="15" fillId="0" borderId="27" xfId="0" applyNumberFormat="1" applyFont="1" applyBorder="1"/>
    <xf numFmtId="4" fontId="15" fillId="0" borderId="48" xfId="0" applyNumberFormat="1" applyFont="1" applyBorder="1"/>
    <xf numFmtId="4" fontId="15" fillId="0" borderId="28" xfId="0" applyNumberFormat="1" applyFont="1" applyBorder="1"/>
    <xf numFmtId="0" fontId="15" fillId="0" borderId="15" xfId="0" applyFont="1" applyBorder="1" applyAlignment="1">
      <alignment horizontal="center" vertical="center"/>
    </xf>
    <xf numFmtId="2" fontId="10" fillId="0" borderId="15" xfId="0" applyNumberFormat="1" applyFont="1" applyBorder="1"/>
    <xf numFmtId="0" fontId="10" fillId="4" borderId="0" xfId="0" applyFont="1" applyFill="1" applyAlignment="1">
      <alignment vertical="center"/>
    </xf>
    <xf numFmtId="0" fontId="10" fillId="4" borderId="0" xfId="0" applyFont="1" applyFill="1"/>
    <xf numFmtId="0" fontId="10" fillId="0" borderId="35" xfId="0" applyFont="1" applyBorder="1"/>
    <xf numFmtId="4" fontId="10" fillId="0" borderId="0" xfId="0" applyNumberFormat="1" applyFont="1"/>
    <xf numFmtId="0" fontId="9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left" vertical="center" indent="3"/>
    </xf>
    <xf numFmtId="0" fontId="8" fillId="0" borderId="0" xfId="0" applyFont="1" applyAlignment="1">
      <alignment horizontal="left" vertical="center" indent="3"/>
    </xf>
    <xf numFmtId="0" fontId="10" fillId="0" borderId="34" xfId="0" applyFont="1" applyBorder="1"/>
    <xf numFmtId="2" fontId="10" fillId="0" borderId="1" xfId="0" applyNumberFormat="1" applyFont="1" applyFill="1" applyBorder="1"/>
    <xf numFmtId="0" fontId="10" fillId="0" borderId="16" xfId="0" applyFont="1" applyFill="1" applyBorder="1" applyAlignment="1">
      <alignment horizontal="center"/>
    </xf>
    <xf numFmtId="0" fontId="10" fillId="0" borderId="15" xfId="0" applyFont="1" applyBorder="1" applyAlignment="1">
      <alignment vertical="center"/>
    </xf>
    <xf numFmtId="4" fontId="10" fillId="0" borderId="15" xfId="0" applyNumberFormat="1" applyFont="1" applyFill="1" applyBorder="1"/>
    <xf numFmtId="2" fontId="10" fillId="0" borderId="27" xfId="0" applyNumberFormat="1" applyFont="1" applyBorder="1"/>
    <xf numFmtId="0" fontId="10" fillId="0" borderId="13" xfId="0" applyFont="1" applyFill="1" applyBorder="1" applyAlignment="1">
      <alignment horizontal="center"/>
    </xf>
    <xf numFmtId="0" fontId="10" fillId="0" borderId="54" xfId="0" applyFont="1" applyBorder="1"/>
    <xf numFmtId="0" fontId="10" fillId="0" borderId="58" xfId="0" applyFont="1" applyBorder="1"/>
    <xf numFmtId="0" fontId="11" fillId="0" borderId="34" xfId="0" applyFont="1" applyBorder="1"/>
    <xf numFmtId="0" fontId="11" fillId="0" borderId="54" xfId="0" applyFont="1" applyBorder="1"/>
    <xf numFmtId="0" fontId="11" fillId="0" borderId="58" xfId="0" applyFont="1" applyBorder="1"/>
    <xf numFmtId="0" fontId="29" fillId="0" borderId="0" xfId="0" applyFont="1"/>
    <xf numFmtId="4" fontId="29" fillId="0" borderId="0" xfId="0" applyNumberFormat="1" applyFont="1"/>
    <xf numFmtId="0" fontId="30" fillId="0" borderId="19" xfId="0" applyFont="1" applyBorder="1"/>
    <xf numFmtId="0" fontId="10" fillId="0" borderId="5" xfId="0" applyFont="1" applyBorder="1"/>
    <xf numFmtId="0" fontId="15" fillId="0" borderId="59" xfId="0" applyFont="1" applyBorder="1" applyAlignment="1">
      <alignment horizontal="left"/>
    </xf>
    <xf numFmtId="0" fontId="15" fillId="0" borderId="60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15" fillId="0" borderId="61" xfId="0" applyFont="1" applyBorder="1" applyAlignment="1">
      <alignment horizontal="center"/>
    </xf>
    <xf numFmtId="0" fontId="21" fillId="2" borderId="25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wrapText="1"/>
    </xf>
    <xf numFmtId="0" fontId="15" fillId="0" borderId="60" xfId="0" applyFont="1" applyBorder="1" applyAlignment="1">
      <alignment horizontal="center" wrapText="1"/>
    </xf>
    <xf numFmtId="0" fontId="15" fillId="3" borderId="57" xfId="0" applyFont="1" applyFill="1" applyBorder="1" applyAlignment="1">
      <alignment horizontal="center" wrapText="1"/>
    </xf>
    <xf numFmtId="0" fontId="10" fillId="2" borderId="27" xfId="0" applyFont="1" applyFill="1" applyBorder="1"/>
    <xf numFmtId="0" fontId="7" fillId="0" borderId="0" xfId="0" applyFont="1" applyAlignment="1">
      <alignment vertical="center"/>
    </xf>
    <xf numFmtId="1" fontId="15" fillId="0" borderId="45" xfId="0" applyNumberFormat="1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left"/>
    </xf>
    <xf numFmtId="0" fontId="10" fillId="0" borderId="52" xfId="0" applyFont="1" applyFill="1" applyBorder="1" applyAlignment="1">
      <alignment horizontal="left"/>
    </xf>
    <xf numFmtId="0" fontId="10" fillId="0" borderId="51" xfId="0" applyFont="1" applyFill="1" applyBorder="1" applyAlignment="1">
      <alignment vertical="center"/>
    </xf>
    <xf numFmtId="1" fontId="15" fillId="0" borderId="13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/>
    </xf>
    <xf numFmtId="0" fontId="10" fillId="0" borderId="13" xfId="0" applyFont="1" applyBorder="1" applyAlignment="1">
      <alignment vertical="center"/>
    </xf>
    <xf numFmtId="2" fontId="10" fillId="0" borderId="13" xfId="0" applyNumberFormat="1" applyFont="1" applyBorder="1"/>
    <xf numFmtId="0" fontId="10" fillId="0" borderId="59" xfId="0" applyFont="1" applyFill="1" applyBorder="1" applyAlignment="1">
      <alignment horizontal="left"/>
    </xf>
    <xf numFmtId="0" fontId="10" fillId="0" borderId="4" xfId="0" applyFont="1" applyBorder="1"/>
    <xf numFmtId="0" fontId="10" fillId="0" borderId="56" xfId="0" applyFont="1" applyFill="1" applyBorder="1" applyAlignment="1">
      <alignment horizontal="left"/>
    </xf>
    <xf numFmtId="4" fontId="10" fillId="0" borderId="38" xfId="0" applyNumberFormat="1" applyFont="1" applyBorder="1"/>
    <xf numFmtId="0" fontId="10" fillId="0" borderId="5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2" xfId="0" applyFont="1" applyFill="1" applyBorder="1" applyAlignment="1">
      <alignment horizontal="center"/>
    </xf>
    <xf numFmtId="4" fontId="10" fillId="0" borderId="8" xfId="0" applyNumberFormat="1" applyFont="1" applyBorder="1"/>
    <xf numFmtId="0" fontId="24" fillId="0" borderId="19" xfId="0" applyFont="1" applyBorder="1"/>
    <xf numFmtId="0" fontId="10" fillId="0" borderId="6" xfId="0" applyFont="1" applyBorder="1" applyAlignment="1">
      <alignment wrapText="1"/>
    </xf>
    <xf numFmtId="0" fontId="0" fillId="0" borderId="0" xfId="0"/>
    <xf numFmtId="0" fontId="10" fillId="0" borderId="0" xfId="0" applyFont="1" applyAlignment="1">
      <alignment vertical="center"/>
    </xf>
    <xf numFmtId="0" fontId="0" fillId="0" borderId="0" xfId="0" applyAlignment="1">
      <alignment horizontal="left"/>
    </xf>
    <xf numFmtId="0" fontId="10" fillId="0" borderId="1" xfId="0" applyFont="1" applyBorder="1" applyAlignment="1">
      <alignment vertical="center"/>
    </xf>
    <xf numFmtId="0" fontId="13" fillId="0" borderId="0" xfId="0" applyFont="1"/>
    <xf numFmtId="4" fontId="15" fillId="0" borderId="17" xfId="0" applyNumberFormat="1" applyFont="1" applyBorder="1"/>
    <xf numFmtId="4" fontId="15" fillId="0" borderId="1" xfId="0" applyNumberFormat="1" applyFont="1" applyBorder="1"/>
    <xf numFmtId="4" fontId="15" fillId="0" borderId="11" xfId="0" applyNumberFormat="1" applyFont="1" applyBorder="1"/>
    <xf numFmtId="0" fontId="15" fillId="0" borderId="1" xfId="0" applyFont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" fontId="10" fillId="0" borderId="1" xfId="0" applyNumberFormat="1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0" xfId="0" applyFont="1" applyBorder="1"/>
    <xf numFmtId="4" fontId="10" fillId="0" borderId="15" xfId="0" applyNumberFormat="1" applyFont="1" applyBorder="1"/>
    <xf numFmtId="0" fontId="10" fillId="0" borderId="1" xfId="0" applyFont="1" applyFill="1" applyBorder="1" applyAlignment="1">
      <alignment horizontal="center"/>
    </xf>
    <xf numFmtId="4" fontId="10" fillId="0" borderId="1" xfId="0" applyNumberFormat="1" applyFont="1" applyFill="1" applyBorder="1"/>
    <xf numFmtId="0" fontId="10" fillId="0" borderId="15" xfId="0" applyFont="1" applyBorder="1" applyAlignment="1">
      <alignment horizontal="center"/>
    </xf>
    <xf numFmtId="0" fontId="15" fillId="0" borderId="15" xfId="0" applyFont="1" applyFill="1" applyBorder="1" applyAlignment="1">
      <alignment horizontal="center" vertical="center"/>
    </xf>
    <xf numFmtId="0" fontId="10" fillId="0" borderId="15" xfId="0" applyFont="1" applyBorder="1"/>
    <xf numFmtId="2" fontId="10" fillId="0" borderId="1" xfId="0" applyNumberFormat="1" applyFont="1" applyBorder="1"/>
    <xf numFmtId="0" fontId="10" fillId="0" borderId="13" xfId="0" applyFont="1" applyBorder="1" applyAlignment="1">
      <alignment horizontal="center"/>
    </xf>
    <xf numFmtId="0" fontId="10" fillId="0" borderId="13" xfId="0" applyFont="1" applyBorder="1"/>
    <xf numFmtId="0" fontId="10" fillId="0" borderId="0" xfId="0" applyFont="1"/>
    <xf numFmtId="4" fontId="11" fillId="0" borderId="0" xfId="0" applyNumberFormat="1" applyFont="1"/>
    <xf numFmtId="0" fontId="12" fillId="0" borderId="1" xfId="0" applyFont="1" applyBorder="1" applyAlignment="1">
      <alignment horizontal="left"/>
    </xf>
    <xf numFmtId="0" fontId="10" fillId="0" borderId="30" xfId="0" applyFont="1" applyBorder="1"/>
    <xf numFmtId="4" fontId="10" fillId="0" borderId="11" xfId="0" applyNumberFormat="1" applyFont="1" applyBorder="1"/>
    <xf numFmtId="0" fontId="10" fillId="0" borderId="1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4" fontId="10" fillId="0" borderId="13" xfId="0" applyNumberFormat="1" applyFont="1" applyBorder="1"/>
    <xf numFmtId="4" fontId="10" fillId="0" borderId="14" xfId="0" applyNumberFormat="1" applyFont="1" applyBorder="1"/>
    <xf numFmtId="0" fontId="10" fillId="0" borderId="0" xfId="0" applyFont="1" applyBorder="1" applyAlignment="1">
      <alignment vertical="center"/>
    </xf>
    <xf numFmtId="0" fontId="10" fillId="0" borderId="24" xfId="0" applyFont="1" applyBorder="1" applyAlignment="1">
      <alignment horizontal="left"/>
    </xf>
    <xf numFmtId="0" fontId="10" fillId="0" borderId="27" xfId="0" applyFont="1" applyBorder="1" applyAlignment="1">
      <alignment horizontal="center"/>
    </xf>
    <xf numFmtId="0" fontId="10" fillId="0" borderId="27" xfId="0" applyFont="1" applyBorder="1"/>
    <xf numFmtId="4" fontId="10" fillId="0" borderId="27" xfId="0" applyNumberFormat="1" applyFont="1" applyBorder="1"/>
    <xf numFmtId="0" fontId="15" fillId="0" borderId="1" xfId="0" applyFont="1" applyBorder="1" applyAlignment="1">
      <alignment vertical="center"/>
    </xf>
    <xf numFmtId="4" fontId="0" fillId="0" borderId="0" xfId="0" applyNumberFormat="1"/>
    <xf numFmtId="0" fontId="15" fillId="0" borderId="16" xfId="0" applyFont="1" applyBorder="1" applyAlignment="1">
      <alignment horizontal="center" vertical="center"/>
    </xf>
    <xf numFmtId="4" fontId="10" fillId="0" borderId="4" xfId="0" applyNumberFormat="1" applyFont="1" applyBorder="1"/>
    <xf numFmtId="1" fontId="15" fillId="0" borderId="31" xfId="0" applyNumberFormat="1" applyFont="1" applyFill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1" fontId="15" fillId="0" borderId="30" xfId="0" applyNumberFormat="1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4" fontId="15" fillId="0" borderId="47" xfId="0" applyNumberFormat="1" applyFont="1" applyBorder="1"/>
    <xf numFmtId="0" fontId="10" fillId="0" borderId="46" xfId="0" applyFont="1" applyBorder="1"/>
    <xf numFmtId="0" fontId="15" fillId="0" borderId="30" xfId="0" applyFont="1" applyBorder="1" applyAlignment="1">
      <alignment vertical="center"/>
    </xf>
    <xf numFmtId="0" fontId="10" fillId="0" borderId="47" xfId="0" applyFont="1" applyBorder="1"/>
    <xf numFmtId="0" fontId="10" fillId="0" borderId="12" xfId="0" applyFont="1" applyFill="1" applyBorder="1" applyAlignment="1">
      <alignment horizontal="left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4" fontId="15" fillId="0" borderId="14" xfId="0" applyNumberFormat="1" applyFont="1" applyBorder="1"/>
    <xf numFmtId="0" fontId="10" fillId="0" borderId="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5" xfId="0" applyFont="1" applyBorder="1"/>
    <xf numFmtId="4" fontId="10" fillId="0" borderId="25" xfId="0" applyNumberFormat="1" applyFont="1" applyBorder="1"/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4" fontId="10" fillId="0" borderId="2" xfId="0" applyNumberFormat="1" applyFont="1" applyFill="1" applyBorder="1"/>
    <xf numFmtId="4" fontId="10" fillId="0" borderId="2" xfId="0" applyNumberFormat="1" applyFont="1" applyBorder="1"/>
    <xf numFmtId="4" fontId="10" fillId="0" borderId="30" xfId="0" applyNumberFormat="1" applyFont="1" applyBorder="1"/>
    <xf numFmtId="4" fontId="15" fillId="0" borderId="26" xfId="0" applyNumberFormat="1" applyFont="1" applyBorder="1"/>
    <xf numFmtId="4" fontId="15" fillId="0" borderId="57" xfId="0" applyNumberFormat="1" applyFont="1" applyBorder="1"/>
    <xf numFmtId="0" fontId="10" fillId="0" borderId="0" xfId="0" applyFont="1" applyAlignment="1">
      <alignment horizontal="left"/>
    </xf>
    <xf numFmtId="4" fontId="15" fillId="0" borderId="8" xfId="0" applyNumberFormat="1" applyFont="1" applyBorder="1"/>
    <xf numFmtId="0" fontId="15" fillId="0" borderId="24" xfId="0" applyFont="1" applyBorder="1" applyAlignment="1">
      <alignment horizontal="left"/>
    </xf>
    <xf numFmtId="1" fontId="15" fillId="0" borderId="48" xfId="0" applyNumberFormat="1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4" fontId="15" fillId="0" borderId="27" xfId="0" applyNumberFormat="1" applyFont="1" applyBorder="1"/>
    <xf numFmtId="4" fontId="15" fillId="0" borderId="48" xfId="0" applyNumberFormat="1" applyFont="1" applyBorder="1"/>
    <xf numFmtId="4" fontId="15" fillId="0" borderId="28" xfId="0" applyNumberFormat="1" applyFont="1" applyBorder="1"/>
    <xf numFmtId="0" fontId="15" fillId="0" borderId="15" xfId="0" applyFont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10" fillId="4" borderId="0" xfId="0" applyFont="1" applyFill="1"/>
    <xf numFmtId="0" fontId="10" fillId="0" borderId="35" xfId="0" applyFont="1" applyBorder="1"/>
    <xf numFmtId="4" fontId="10" fillId="0" borderId="0" xfId="0" applyNumberFormat="1" applyFont="1"/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 vertical="center" indent="3"/>
    </xf>
    <xf numFmtId="0" fontId="10" fillId="0" borderId="34" xfId="0" applyFont="1" applyBorder="1"/>
    <xf numFmtId="0" fontId="10" fillId="0" borderId="16" xfId="0" applyFont="1" applyFill="1" applyBorder="1" applyAlignment="1">
      <alignment horizontal="center"/>
    </xf>
    <xf numFmtId="0" fontId="10" fillId="0" borderId="15" xfId="0" applyFont="1" applyBorder="1" applyAlignment="1">
      <alignment vertical="center"/>
    </xf>
    <xf numFmtId="4" fontId="10" fillId="0" borderId="15" xfId="0" applyNumberFormat="1" applyFont="1" applyFill="1" applyBorder="1"/>
    <xf numFmtId="0" fontId="10" fillId="0" borderId="13" xfId="0" applyFont="1" applyFill="1" applyBorder="1" applyAlignment="1">
      <alignment horizontal="center"/>
    </xf>
    <xf numFmtId="0" fontId="10" fillId="0" borderId="54" xfId="0" applyFont="1" applyBorder="1"/>
    <xf numFmtId="0" fontId="10" fillId="0" borderId="58" xfId="0" applyFont="1" applyBorder="1"/>
    <xf numFmtId="0" fontId="11" fillId="0" borderId="34" xfId="0" applyFont="1" applyBorder="1"/>
    <xf numFmtId="0" fontId="11" fillId="0" borderId="54" xfId="0" applyFont="1" applyBorder="1"/>
    <xf numFmtId="0" fontId="11" fillId="0" borderId="58" xfId="0" applyFont="1" applyBorder="1"/>
    <xf numFmtId="0" fontId="29" fillId="0" borderId="0" xfId="0" applyFont="1"/>
    <xf numFmtId="4" fontId="29" fillId="0" borderId="0" xfId="0" applyNumberFormat="1" applyFont="1"/>
    <xf numFmtId="0" fontId="30" fillId="0" borderId="19" xfId="0" applyFont="1" applyBorder="1"/>
    <xf numFmtId="0" fontId="10" fillId="0" borderId="5" xfId="0" applyFont="1" applyBorder="1"/>
    <xf numFmtId="0" fontId="21" fillId="2" borderId="25" xfId="0" applyFont="1" applyFill="1" applyBorder="1" applyAlignment="1">
      <alignment horizontal="center" vertical="center" wrapText="1"/>
    </xf>
    <xf numFmtId="0" fontId="10" fillId="2" borderId="27" xfId="0" applyFont="1" applyFill="1" applyBorder="1"/>
    <xf numFmtId="1" fontId="15" fillId="0" borderId="45" xfId="0" applyNumberFormat="1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left"/>
    </xf>
    <xf numFmtId="0" fontId="10" fillId="0" borderId="52" xfId="0" applyFont="1" applyFill="1" applyBorder="1" applyAlignment="1">
      <alignment horizontal="left"/>
    </xf>
    <xf numFmtId="0" fontId="10" fillId="0" borderId="51" xfId="0" applyFont="1" applyFill="1" applyBorder="1" applyAlignment="1">
      <alignment vertical="center"/>
    </xf>
    <xf numFmtId="1" fontId="15" fillId="0" borderId="13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/>
    </xf>
    <xf numFmtId="0" fontId="10" fillId="0" borderId="13" xfId="0" applyFont="1" applyBorder="1" applyAlignment="1">
      <alignment vertical="center"/>
    </xf>
    <xf numFmtId="2" fontId="10" fillId="0" borderId="13" xfId="0" applyNumberFormat="1" applyFont="1" applyBorder="1"/>
    <xf numFmtId="0" fontId="10" fillId="0" borderId="59" xfId="0" applyFont="1" applyFill="1" applyBorder="1" applyAlignment="1">
      <alignment horizontal="left"/>
    </xf>
    <xf numFmtId="0" fontId="10" fillId="0" borderId="4" xfId="0" applyFont="1" applyBorder="1"/>
    <xf numFmtId="0" fontId="10" fillId="0" borderId="56" xfId="0" applyFont="1" applyFill="1" applyBorder="1" applyAlignment="1">
      <alignment horizontal="left"/>
    </xf>
    <xf numFmtId="4" fontId="10" fillId="0" borderId="38" xfId="0" applyNumberFormat="1" applyFont="1" applyBorder="1"/>
    <xf numFmtId="0" fontId="10" fillId="0" borderId="50" xfId="0" applyFont="1" applyBorder="1" applyAlignment="1">
      <alignment vertical="center"/>
    </xf>
    <xf numFmtId="0" fontId="10" fillId="0" borderId="56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4" fontId="10" fillId="0" borderId="2" xfId="0" applyNumberFormat="1" applyFont="1" applyBorder="1" applyAlignment="1">
      <alignment vertical="center"/>
    </xf>
    <xf numFmtId="4" fontId="10" fillId="0" borderId="8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0" fontId="15" fillId="0" borderId="49" xfId="0" applyFont="1" applyBorder="1" applyAlignment="1">
      <alignment horizontal="left" vertical="center"/>
    </xf>
    <xf numFmtId="0" fontId="10" fillId="2" borderId="45" xfId="0" applyFont="1" applyFill="1" applyBorder="1" applyAlignment="1">
      <alignment vertical="center" wrapText="1"/>
    </xf>
    <xf numFmtId="4" fontId="10" fillId="0" borderId="15" xfId="0" applyNumberFormat="1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4" fontId="15" fillId="0" borderId="17" xfId="0" applyNumberFormat="1" applyFont="1" applyBorder="1" applyAlignment="1">
      <alignment vertical="center"/>
    </xf>
    <xf numFmtId="0" fontId="15" fillId="0" borderId="59" xfId="0" applyFont="1" applyBorder="1" applyAlignment="1">
      <alignment horizontal="left" vertical="center"/>
    </xf>
    <xf numFmtId="0" fontId="15" fillId="0" borderId="60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5" fillId="0" borderId="61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 wrapText="1"/>
    </xf>
    <xf numFmtId="0" fontId="15" fillId="3" borderId="57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vertical="center"/>
    </xf>
    <xf numFmtId="4" fontId="15" fillId="3" borderId="25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3" borderId="0" xfId="0" applyFont="1" applyFill="1" applyBorder="1" applyAlignment="1">
      <alignment horizontal="center" wrapText="1"/>
    </xf>
    <xf numFmtId="4" fontId="15" fillId="0" borderId="0" xfId="0" applyNumberFormat="1" applyFont="1" applyBorder="1"/>
    <xf numFmtId="0" fontId="15" fillId="0" borderId="49" xfId="0" applyFont="1" applyBorder="1" applyAlignment="1">
      <alignment horizontal="center"/>
    </xf>
    <xf numFmtId="1" fontId="15" fillId="0" borderId="16" xfId="0" applyNumberFormat="1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/>
    </xf>
    <xf numFmtId="0" fontId="10" fillId="5" borderId="1" xfId="0" applyFont="1" applyFill="1" applyBorder="1"/>
    <xf numFmtId="0" fontId="10" fillId="0" borderId="1" xfId="0" applyFont="1" applyFill="1" applyBorder="1" applyAlignment="1">
      <alignment horizontal="left"/>
    </xf>
    <xf numFmtId="4" fontId="15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vertical="center"/>
    </xf>
    <xf numFmtId="4" fontId="10" fillId="0" borderId="0" xfId="0" applyNumberFormat="1" applyFont="1" applyBorder="1" applyAlignment="1">
      <alignment horizontal="center"/>
    </xf>
    <xf numFmtId="0" fontId="10" fillId="0" borderId="13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wrapText="1"/>
    </xf>
    <xf numFmtId="1" fontId="15" fillId="0" borderId="27" xfId="0" applyNumberFormat="1" applyFont="1" applyBorder="1" applyAlignment="1">
      <alignment horizontal="center" vertical="center"/>
    </xf>
    <xf numFmtId="4" fontId="15" fillId="0" borderId="25" xfId="0" applyNumberFormat="1" applyFont="1" applyBorder="1" applyAlignment="1">
      <alignment horizontal="center"/>
    </xf>
    <xf numFmtId="4" fontId="15" fillId="0" borderId="43" xfId="0" applyNumberFormat="1" applyFont="1" applyBorder="1"/>
    <xf numFmtId="0" fontId="10" fillId="0" borderId="1" xfId="0" applyFont="1" applyFill="1" applyBorder="1" applyAlignment="1">
      <alignment vertical="center"/>
    </xf>
    <xf numFmtId="4" fontId="15" fillId="0" borderId="0" xfId="0" applyNumberFormat="1" applyFont="1" applyFill="1" applyBorder="1"/>
    <xf numFmtId="0" fontId="10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" fontId="15" fillId="0" borderId="11" xfId="0" applyNumberFormat="1" applyFont="1" applyBorder="1" applyAlignment="1">
      <alignment horizontal="right"/>
    </xf>
    <xf numFmtId="0" fontId="15" fillId="0" borderId="1" xfId="0" applyFont="1" applyFill="1" applyBorder="1" applyAlignment="1">
      <alignment vertical="center"/>
    </xf>
    <xf numFmtId="0" fontId="15" fillId="0" borderId="62" xfId="0" applyFont="1" applyBorder="1" applyAlignment="1">
      <alignment horizontal="left"/>
    </xf>
    <xf numFmtId="0" fontId="12" fillId="0" borderId="61" xfId="0" applyFont="1" applyBorder="1" applyAlignment="1">
      <alignment horizontal="center" wrapText="1"/>
    </xf>
    <xf numFmtId="0" fontId="12" fillId="3" borderId="57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4" fontId="15" fillId="0" borderId="63" xfId="0" applyNumberFormat="1" applyFont="1" applyBorder="1"/>
    <xf numFmtId="4" fontId="15" fillId="0" borderId="22" xfId="0" applyNumberFormat="1" applyFont="1" applyBorder="1"/>
    <xf numFmtId="4" fontId="10" fillId="0" borderId="21" xfId="0" applyNumberFormat="1" applyFont="1" applyBorder="1"/>
    <xf numFmtId="4" fontId="15" fillId="0" borderId="23" xfId="0" applyNumberFormat="1" applyFont="1" applyFill="1" applyBorder="1"/>
    <xf numFmtId="0" fontId="18" fillId="2" borderId="8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center"/>
    </xf>
    <xf numFmtId="0" fontId="10" fillId="2" borderId="11" xfId="0" applyFont="1" applyFill="1" applyBorder="1"/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/>
    <xf numFmtId="0" fontId="10" fillId="0" borderId="14" xfId="0" applyFont="1" applyFill="1" applyBorder="1"/>
    <xf numFmtId="0" fontId="10" fillId="0" borderId="10" xfId="0" applyFont="1" applyBorder="1"/>
    <xf numFmtId="0" fontId="13" fillId="0" borderId="1" xfId="0" applyFont="1" applyBorder="1"/>
    <xf numFmtId="0" fontId="12" fillId="3" borderId="25" xfId="0" applyFont="1" applyFill="1" applyBorder="1" applyAlignment="1">
      <alignment horizontal="center" wrapText="1"/>
    </xf>
    <xf numFmtId="0" fontId="12" fillId="0" borderId="60" xfId="0" applyFont="1" applyBorder="1" applyAlignment="1">
      <alignment horizontal="center" wrapText="1"/>
    </xf>
    <xf numFmtId="0" fontId="10" fillId="0" borderId="32" xfId="0" applyFont="1" applyBorder="1" applyAlignment="1">
      <alignment textRotation="90"/>
    </xf>
    <xf numFmtId="0" fontId="10" fillId="0" borderId="64" xfId="0" applyFont="1" applyBorder="1" applyAlignment="1">
      <alignment horizontal="center"/>
    </xf>
    <xf numFmtId="4" fontId="15" fillId="0" borderId="13" xfId="0" applyNumberFormat="1" applyFont="1" applyBorder="1"/>
    <xf numFmtId="0" fontId="10" fillId="0" borderId="15" xfId="0" applyFont="1" applyFill="1" applyBorder="1"/>
    <xf numFmtId="0" fontId="10" fillId="0" borderId="24" xfId="0" applyFont="1" applyBorder="1"/>
    <xf numFmtId="0" fontId="10" fillId="0" borderId="27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 vertical="center"/>
    </xf>
    <xf numFmtId="0" fontId="10" fillId="0" borderId="27" xfId="0" applyFont="1" applyFill="1" applyBorder="1"/>
    <xf numFmtId="0" fontId="13" fillId="0" borderId="27" xfId="0" applyFont="1" applyBorder="1"/>
    <xf numFmtId="0" fontId="10" fillId="0" borderId="12" xfId="0" applyFont="1" applyBorder="1"/>
    <xf numFmtId="0" fontId="13" fillId="0" borderId="13" xfId="0" applyFont="1" applyBorder="1"/>
    <xf numFmtId="4" fontId="10" fillId="0" borderId="27" xfId="0" applyNumberFormat="1" applyFont="1" applyFill="1" applyBorder="1"/>
    <xf numFmtId="0" fontId="10" fillId="0" borderId="13" xfId="0" applyFont="1" applyBorder="1" applyAlignment="1">
      <alignment vertical="center" wrapText="1"/>
    </xf>
    <xf numFmtId="4" fontId="10" fillId="0" borderId="13" xfId="0" applyNumberFormat="1" applyFont="1" applyFill="1" applyBorder="1"/>
    <xf numFmtId="0" fontId="10" fillId="0" borderId="53" xfId="0" applyFont="1" applyBorder="1" applyAlignment="1">
      <alignment textRotation="90"/>
    </xf>
    <xf numFmtId="4" fontId="10" fillId="0" borderId="28" xfId="0" applyNumberFormat="1" applyFont="1" applyFill="1" applyBorder="1"/>
    <xf numFmtId="4" fontId="10" fillId="0" borderId="11" xfId="0" applyNumberFormat="1" applyFont="1" applyFill="1" applyBorder="1"/>
    <xf numFmtId="4" fontId="10" fillId="0" borderId="14" xfId="0" applyNumberFormat="1" applyFont="1" applyFill="1" applyBorder="1"/>
    <xf numFmtId="0" fontId="15" fillId="0" borderId="54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1" fontId="15" fillId="0" borderId="59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4" fontId="15" fillId="0" borderId="25" xfId="0" applyNumberFormat="1" applyFont="1" applyBorder="1"/>
    <xf numFmtId="1" fontId="15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22" fillId="0" borderId="0" xfId="0" applyNumberFormat="1" applyFont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11" xfId="0" applyNumberFormat="1" applyFont="1" applyBorder="1" applyAlignment="1">
      <alignment horizontal="right" vertical="center"/>
    </xf>
    <xf numFmtId="0" fontId="19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right"/>
    </xf>
    <xf numFmtId="0" fontId="4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center"/>
    </xf>
    <xf numFmtId="0" fontId="19" fillId="0" borderId="0" xfId="0" applyFont="1" applyFill="1" applyAlignment="1" applyProtection="1">
      <alignment horizontal="center"/>
    </xf>
    <xf numFmtId="0" fontId="19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center" vertical="center"/>
    </xf>
    <xf numFmtId="0" fontId="19" fillId="0" borderId="0" xfId="0" applyFont="1" applyFill="1" applyAlignment="1" applyProtection="1">
      <alignment horizontal="right"/>
    </xf>
    <xf numFmtId="0" fontId="19" fillId="0" borderId="0" xfId="0" applyFont="1" applyFill="1" applyAlignment="1" applyProtection="1"/>
    <xf numFmtId="0" fontId="19" fillId="0" borderId="0" xfId="0" applyFont="1" applyBorder="1" applyAlignment="1" applyProtection="1">
      <alignment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164" fontId="19" fillId="6" borderId="1" xfId="0" applyNumberFormat="1" applyFont="1" applyFill="1" applyBorder="1" applyAlignment="1" applyProtection="1">
      <alignment horizontal="right" vertical="center"/>
      <protection locked="0"/>
    </xf>
    <xf numFmtId="0" fontId="31" fillId="0" borderId="13" xfId="0" applyFont="1" applyFill="1" applyBorder="1" applyAlignment="1">
      <alignment horizontal="left" vertical="center"/>
    </xf>
    <xf numFmtId="0" fontId="34" fillId="0" borderId="13" xfId="0" applyFont="1" applyFill="1" applyBorder="1" applyAlignment="1" applyProtection="1">
      <alignment horizontal="righ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7" fillId="0" borderId="6" xfId="0" applyFont="1" applyBorder="1" applyAlignment="1" applyProtection="1">
      <alignment horizontal="right" vertical="center"/>
    </xf>
    <xf numFmtId="0" fontId="32" fillId="0" borderId="24" xfId="0" applyFont="1" applyBorder="1" applyAlignment="1" applyProtection="1">
      <alignment horizontal="center" vertical="center" wrapText="1"/>
    </xf>
    <xf numFmtId="0" fontId="22" fillId="0" borderId="27" xfId="0" applyFont="1" applyBorder="1" applyAlignment="1" applyProtection="1">
      <alignment horizontal="center" vertical="center" wrapText="1"/>
    </xf>
    <xf numFmtId="164" fontId="36" fillId="0" borderId="27" xfId="0" applyNumberFormat="1" applyFont="1" applyBorder="1" applyAlignment="1">
      <alignment horizontal="center" vertical="center" wrapText="1"/>
    </xf>
    <xf numFmtId="164" fontId="36" fillId="3" borderId="27" xfId="0" applyNumberFormat="1" applyFont="1" applyFill="1" applyBorder="1" applyAlignment="1">
      <alignment horizontal="center" vertical="center" wrapText="1"/>
    </xf>
    <xf numFmtId="164" fontId="35" fillId="0" borderId="27" xfId="0" applyNumberFormat="1" applyFont="1" applyBorder="1" applyAlignment="1" applyProtection="1">
      <alignment horizontal="center" vertical="center" wrapText="1"/>
    </xf>
    <xf numFmtId="164" fontId="34" fillId="3" borderId="28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164" fontId="40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24" fillId="0" borderId="53" xfId="0" applyFont="1" applyBorder="1" applyAlignment="1">
      <alignment horizontal="center" textRotation="90"/>
    </xf>
    <xf numFmtId="0" fontId="24" fillId="0" borderId="55" xfId="0" applyFont="1" applyBorder="1" applyAlignment="1">
      <alignment horizontal="center" textRotation="90"/>
    </xf>
    <xf numFmtId="0" fontId="11" fillId="0" borderId="53" xfId="0" applyFont="1" applyBorder="1" applyAlignment="1">
      <alignment horizontal="center" textRotation="90"/>
    </xf>
    <xf numFmtId="0" fontId="10" fillId="0" borderId="55" xfId="0" applyFont="1" applyBorder="1" applyAlignment="1">
      <alignment horizontal="center" textRotation="90"/>
    </xf>
    <xf numFmtId="0" fontId="10" fillId="0" borderId="18" xfId="0" applyFont="1" applyBorder="1" applyAlignment="1">
      <alignment horizontal="center" textRotation="90"/>
    </xf>
    <xf numFmtId="0" fontId="24" fillId="0" borderId="53" xfId="0" applyFont="1" applyBorder="1" applyAlignment="1">
      <alignment horizontal="center" textRotation="90" wrapText="1"/>
    </xf>
    <xf numFmtId="0" fontId="24" fillId="0" borderId="55" xfId="0" applyFont="1" applyBorder="1" applyAlignment="1">
      <alignment horizontal="center" textRotation="90" wrapText="1"/>
    </xf>
    <xf numFmtId="0" fontId="24" fillId="0" borderId="18" xfId="0" applyFont="1" applyBorder="1" applyAlignment="1">
      <alignment horizontal="center" textRotation="90" wrapText="1"/>
    </xf>
    <xf numFmtId="0" fontId="11" fillId="0" borderId="55" xfId="0" applyFont="1" applyBorder="1" applyAlignment="1">
      <alignment horizontal="center" textRotation="90"/>
    </xf>
    <xf numFmtId="0" fontId="11" fillId="0" borderId="18" xfId="0" applyFont="1" applyBorder="1" applyAlignment="1">
      <alignment horizontal="center" textRotation="90"/>
    </xf>
    <xf numFmtId="0" fontId="24" fillId="0" borderId="18" xfId="0" applyFont="1" applyBorder="1" applyAlignment="1">
      <alignment horizontal="center" textRotation="90"/>
    </xf>
    <xf numFmtId="0" fontId="10" fillId="0" borderId="53" xfId="0" applyFont="1" applyBorder="1" applyAlignment="1">
      <alignment horizontal="center" textRotation="90"/>
    </xf>
    <xf numFmtId="0" fontId="10" fillId="0" borderId="53" xfId="0" applyFont="1" applyBorder="1" applyAlignment="1">
      <alignment horizontal="center" vertical="center" textRotation="90"/>
    </xf>
    <xf numFmtId="0" fontId="10" fillId="0" borderId="55" xfId="0" applyFont="1" applyBorder="1" applyAlignment="1">
      <alignment horizontal="center" vertical="center" textRotation="90"/>
    </xf>
    <xf numFmtId="0" fontId="10" fillId="0" borderId="18" xfId="0" applyFont="1" applyBorder="1" applyAlignment="1">
      <alignment horizontal="center" vertical="center" textRotation="90"/>
    </xf>
    <xf numFmtId="0" fontId="19" fillId="6" borderId="0" xfId="0" applyFont="1" applyFill="1" applyAlignment="1" applyProtection="1">
      <alignment horizontal="center"/>
    </xf>
    <xf numFmtId="0" fontId="37" fillId="0" borderId="0" xfId="0" applyFont="1" applyBorder="1" applyAlignment="1" applyProtection="1">
      <alignment horizontal="center" vertical="center" wrapText="1"/>
    </xf>
    <xf numFmtId="164" fontId="37" fillId="0" borderId="6" xfId="0" applyNumberFormat="1" applyFont="1" applyBorder="1" applyAlignment="1" applyProtection="1">
      <alignment horizontal="right" vertical="center"/>
    </xf>
    <xf numFmtId="164" fontId="37" fillId="0" borderId="19" xfId="0" applyNumberFormat="1" applyFont="1" applyBorder="1" applyAlignment="1" applyProtection="1">
      <alignment horizontal="right" vertical="center"/>
    </xf>
    <xf numFmtId="0" fontId="41" fillId="0" borderId="0" xfId="0" applyFont="1" applyBorder="1" applyAlignment="1" applyProtection="1">
      <alignment horizontal="center" vertical="center" wrapText="1"/>
    </xf>
    <xf numFmtId="0" fontId="42" fillId="0" borderId="0" xfId="0" applyFont="1" applyBorder="1" applyAlignment="1" applyProtection="1">
      <alignment horizontal="center" vertical="center" wrapText="1"/>
    </xf>
    <xf numFmtId="0" fontId="19" fillId="6" borderId="0" xfId="0" applyFont="1" applyFill="1" applyAlignment="1" applyProtection="1">
      <alignment horizontal="left"/>
    </xf>
    <xf numFmtId="0" fontId="39" fillId="0" borderId="0" xfId="0" applyFont="1" applyBorder="1" applyAlignment="1" applyProtection="1">
      <alignment horizontal="center" vertical="center"/>
    </xf>
    <xf numFmtId="164" fontId="34" fillId="0" borderId="13" xfId="0" applyNumberFormat="1" applyFont="1" applyBorder="1" applyAlignment="1" applyProtection="1">
      <alignment horizontal="right" vertical="center"/>
    </xf>
    <xf numFmtId="164" fontId="34" fillId="0" borderId="14" xfId="0" applyNumberFormat="1" applyFont="1" applyBorder="1" applyAlignment="1" applyProtection="1">
      <alignment horizontal="right" vertical="center"/>
    </xf>
    <xf numFmtId="164" fontId="33" fillId="0" borderId="66" xfId="0" applyNumberFormat="1" applyFont="1" applyBorder="1" applyAlignment="1">
      <alignment horizontal="right" vertical="center"/>
    </xf>
    <xf numFmtId="164" fontId="33" fillId="0" borderId="23" xfId="0" applyNumberFormat="1" applyFont="1" applyBorder="1" applyAlignment="1">
      <alignment horizontal="right" vertical="center"/>
    </xf>
  </cellXfs>
  <cellStyles count="2">
    <cellStyle name="Normální" xfId="0" builtinId="0"/>
    <cellStyle name="Normální 3" xfId="1"/>
  </cellStyles>
  <dxfs count="0"/>
  <tableStyles count="0" defaultTableStyle="TableStyleMedium2" defaultPivotStyle="PivotStyleMedium9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Normal="100" workbookViewId="0">
      <selection activeCell="B31" sqref="B31:G31"/>
    </sheetView>
  </sheetViews>
  <sheetFormatPr defaultRowHeight="15" x14ac:dyDescent="0.25"/>
  <cols>
    <col min="5" max="5" width="64.85546875" customWidth="1"/>
  </cols>
  <sheetData>
    <row r="1" spans="1:8" ht="46.5" customHeight="1" thickBot="1" x14ac:dyDescent="0.3">
      <c r="A1" s="9"/>
      <c r="B1" s="128"/>
      <c r="C1" s="128"/>
      <c r="D1" s="147"/>
      <c r="E1" s="103" t="s">
        <v>102</v>
      </c>
      <c r="F1" s="19" t="s">
        <v>24</v>
      </c>
      <c r="G1" s="146" t="s">
        <v>126</v>
      </c>
      <c r="H1" s="20" t="s">
        <v>25</v>
      </c>
    </row>
    <row r="2" spans="1:8" ht="15.95" customHeight="1" x14ac:dyDescent="0.25">
      <c r="A2" s="130"/>
      <c r="B2" s="126"/>
      <c r="C2" s="135" t="s">
        <v>98</v>
      </c>
      <c r="D2" s="135" t="s">
        <v>99</v>
      </c>
      <c r="E2" s="127"/>
      <c r="F2" s="127"/>
      <c r="G2" s="131"/>
      <c r="H2" s="143"/>
    </row>
    <row r="3" spans="1:8" ht="15.95" customHeight="1" x14ac:dyDescent="0.25">
      <c r="A3" s="129">
        <v>1</v>
      </c>
      <c r="B3" s="124">
        <v>1</v>
      </c>
      <c r="C3" s="124" t="s">
        <v>28</v>
      </c>
      <c r="D3" s="124">
        <v>2050818</v>
      </c>
      <c r="E3" s="13" t="s">
        <v>103</v>
      </c>
      <c r="F3" s="136">
        <f t="shared" ref="F3:F28" si="0">G3/1.21</f>
        <v>158.87603305785126</v>
      </c>
      <c r="G3" s="132">
        <v>192.24</v>
      </c>
      <c r="H3" s="144">
        <f>B3*F3</f>
        <v>158.87603305785126</v>
      </c>
    </row>
    <row r="4" spans="1:8" ht="15.95" customHeight="1" x14ac:dyDescent="0.25">
      <c r="A4" s="123">
        <v>2</v>
      </c>
      <c r="B4" s="124">
        <v>1</v>
      </c>
      <c r="C4" s="124" t="s">
        <v>28</v>
      </c>
      <c r="D4" s="124">
        <v>2052158</v>
      </c>
      <c r="E4" s="13" t="s">
        <v>104</v>
      </c>
      <c r="F4" s="136">
        <f t="shared" si="0"/>
        <v>193.72727272727272</v>
      </c>
      <c r="G4" s="132">
        <v>234.41</v>
      </c>
      <c r="H4" s="144">
        <f t="shared" ref="H4:H32" si="1">B4*F4</f>
        <v>193.72727272727272</v>
      </c>
    </row>
    <row r="5" spans="1:8" ht="15.95" customHeight="1" x14ac:dyDescent="0.25">
      <c r="A5" s="123">
        <v>3</v>
      </c>
      <c r="B5" s="124">
        <v>1</v>
      </c>
      <c r="C5" s="124" t="s">
        <v>28</v>
      </c>
      <c r="D5" s="124">
        <v>7061144</v>
      </c>
      <c r="E5" s="125" t="s">
        <v>105</v>
      </c>
      <c r="F5" s="136">
        <f t="shared" si="0"/>
        <v>115.50413223140495</v>
      </c>
      <c r="G5" s="132">
        <v>139.76</v>
      </c>
      <c r="H5" s="144">
        <f t="shared" si="1"/>
        <v>115.50413223140495</v>
      </c>
    </row>
    <row r="6" spans="1:8" ht="15.95" customHeight="1" x14ac:dyDescent="0.25">
      <c r="A6" s="123">
        <v>4</v>
      </c>
      <c r="B6" s="124">
        <v>1</v>
      </c>
      <c r="C6" s="124" t="s">
        <v>28</v>
      </c>
      <c r="D6" s="124">
        <v>7001404</v>
      </c>
      <c r="E6" s="125" t="s">
        <v>106</v>
      </c>
      <c r="F6" s="136">
        <f t="shared" si="0"/>
        <v>108.900826446281</v>
      </c>
      <c r="G6" s="132">
        <v>131.77000000000001</v>
      </c>
      <c r="H6" s="144">
        <f t="shared" si="1"/>
        <v>108.900826446281</v>
      </c>
    </row>
    <row r="7" spans="1:8" ht="15.95" customHeight="1" x14ac:dyDescent="0.25">
      <c r="A7" s="129">
        <v>5</v>
      </c>
      <c r="B7" s="124">
        <v>1</v>
      </c>
      <c r="C7" s="124" t="s">
        <v>28</v>
      </c>
      <c r="D7" s="124">
        <v>3115045</v>
      </c>
      <c r="E7" s="13" t="s">
        <v>107</v>
      </c>
      <c r="F7" s="136">
        <f t="shared" si="0"/>
        <v>374.23966942148758</v>
      </c>
      <c r="G7" s="132">
        <v>452.83</v>
      </c>
      <c r="H7" s="144">
        <f t="shared" si="1"/>
        <v>374.23966942148758</v>
      </c>
    </row>
    <row r="8" spans="1:8" ht="15.95" customHeight="1" x14ac:dyDescent="0.25">
      <c r="A8" s="123">
        <v>6</v>
      </c>
      <c r="B8" s="124">
        <v>1</v>
      </c>
      <c r="C8" s="124" t="s">
        <v>28</v>
      </c>
      <c r="D8" s="124">
        <v>7007600</v>
      </c>
      <c r="E8" s="13" t="s">
        <v>108</v>
      </c>
      <c r="F8" s="136">
        <f t="shared" si="0"/>
        <v>352.10743801652893</v>
      </c>
      <c r="G8" s="132">
        <v>426.05</v>
      </c>
      <c r="H8" s="144">
        <f t="shared" si="1"/>
        <v>352.10743801652893</v>
      </c>
    </row>
    <row r="9" spans="1:8" ht="15.95" customHeight="1" x14ac:dyDescent="0.25">
      <c r="A9" s="123">
        <v>7</v>
      </c>
      <c r="B9" s="124">
        <v>1</v>
      </c>
      <c r="C9" s="124" t="s">
        <v>28</v>
      </c>
      <c r="D9" s="124">
        <v>2806100</v>
      </c>
      <c r="E9" s="13" t="s">
        <v>115</v>
      </c>
      <c r="F9" s="136">
        <f t="shared" si="0"/>
        <v>646.38016528925618</v>
      </c>
      <c r="G9" s="132">
        <v>782.12</v>
      </c>
      <c r="H9" s="144">
        <f t="shared" si="1"/>
        <v>646.38016528925618</v>
      </c>
    </row>
    <row r="10" spans="1:8" ht="15.95" customHeight="1" x14ac:dyDescent="0.25">
      <c r="A10" s="123">
        <v>8</v>
      </c>
      <c r="B10" s="124">
        <v>1</v>
      </c>
      <c r="C10" s="124" t="s">
        <v>28</v>
      </c>
      <c r="D10" s="124">
        <v>2010099</v>
      </c>
      <c r="E10" s="13" t="s">
        <v>109</v>
      </c>
      <c r="F10" s="136">
        <f t="shared" si="0"/>
        <v>910.07438016528931</v>
      </c>
      <c r="G10" s="132">
        <v>1101.19</v>
      </c>
      <c r="H10" s="144">
        <f t="shared" si="1"/>
        <v>910.07438016528931</v>
      </c>
    </row>
    <row r="11" spans="1:8" ht="15.95" customHeight="1" x14ac:dyDescent="0.25">
      <c r="A11" s="129">
        <v>9</v>
      </c>
      <c r="B11" s="124">
        <v>1</v>
      </c>
      <c r="C11" s="124" t="s">
        <v>28</v>
      </c>
      <c r="D11" s="124">
        <v>2845590</v>
      </c>
      <c r="E11" s="13" t="s">
        <v>110</v>
      </c>
      <c r="F11" s="136">
        <f t="shared" si="0"/>
        <v>311.09917355371903</v>
      </c>
      <c r="G11" s="132">
        <v>376.43</v>
      </c>
      <c r="H11" s="144">
        <f t="shared" si="1"/>
        <v>311.09917355371903</v>
      </c>
    </row>
    <row r="12" spans="1:8" ht="15.95" customHeight="1" x14ac:dyDescent="0.25">
      <c r="A12" s="123">
        <v>10</v>
      </c>
      <c r="B12" s="124">
        <v>2</v>
      </c>
      <c r="C12" s="124" t="s">
        <v>28</v>
      </c>
      <c r="D12" s="124">
        <v>2360015</v>
      </c>
      <c r="E12" s="13" t="s">
        <v>111</v>
      </c>
      <c r="F12" s="136">
        <f t="shared" si="0"/>
        <v>47.520661157024797</v>
      </c>
      <c r="G12" s="132">
        <v>57.5</v>
      </c>
      <c r="H12" s="144">
        <f t="shared" si="1"/>
        <v>95.041322314049594</v>
      </c>
    </row>
    <row r="13" spans="1:8" ht="15.95" customHeight="1" x14ac:dyDescent="0.25">
      <c r="A13" s="123">
        <v>11</v>
      </c>
      <c r="B13" s="124">
        <v>1</v>
      </c>
      <c r="C13" s="124" t="s">
        <v>28</v>
      </c>
      <c r="D13" s="124">
        <v>2090500</v>
      </c>
      <c r="E13" s="13" t="s">
        <v>112</v>
      </c>
      <c r="F13" s="136">
        <f t="shared" si="0"/>
        <v>151.84297520661156</v>
      </c>
      <c r="G13" s="132">
        <v>183.73</v>
      </c>
      <c r="H13" s="144">
        <f t="shared" si="1"/>
        <v>151.84297520661156</v>
      </c>
    </row>
    <row r="14" spans="1:8" ht="15.95" customHeight="1" x14ac:dyDescent="0.25">
      <c r="A14" s="123">
        <v>12</v>
      </c>
      <c r="B14" s="124">
        <v>1</v>
      </c>
      <c r="C14" s="124" t="s">
        <v>28</v>
      </c>
      <c r="D14" s="124">
        <v>2013811</v>
      </c>
      <c r="E14" s="13" t="s">
        <v>127</v>
      </c>
      <c r="F14" s="136">
        <f t="shared" si="0"/>
        <v>650.06611570247935</v>
      </c>
      <c r="G14" s="132">
        <v>786.58</v>
      </c>
      <c r="H14" s="144">
        <f t="shared" si="1"/>
        <v>650.06611570247935</v>
      </c>
    </row>
    <row r="15" spans="1:8" ht="15.95" customHeight="1" x14ac:dyDescent="0.25">
      <c r="A15" s="129">
        <v>13</v>
      </c>
      <c r="B15" s="124">
        <v>5</v>
      </c>
      <c r="C15" s="124" t="s">
        <v>28</v>
      </c>
      <c r="D15" s="124">
        <v>1221185</v>
      </c>
      <c r="E15" s="13" t="s">
        <v>113</v>
      </c>
      <c r="F15" s="136">
        <f t="shared" si="0"/>
        <v>76.561983471074385</v>
      </c>
      <c r="G15" s="132">
        <v>92.64</v>
      </c>
      <c r="H15" s="144">
        <f t="shared" si="1"/>
        <v>382.80991735537191</v>
      </c>
    </row>
    <row r="16" spans="1:8" ht="15.95" customHeight="1" x14ac:dyDescent="0.25">
      <c r="A16" s="123">
        <v>14</v>
      </c>
      <c r="B16" s="124">
        <v>1</v>
      </c>
      <c r="C16" s="124" t="s">
        <v>28</v>
      </c>
      <c r="D16" s="124">
        <v>2806050</v>
      </c>
      <c r="E16" s="13" t="s">
        <v>114</v>
      </c>
      <c r="F16" s="136">
        <f t="shared" si="0"/>
        <v>623.70247933884298</v>
      </c>
      <c r="G16" s="132">
        <v>754.68</v>
      </c>
      <c r="H16" s="144">
        <f t="shared" si="1"/>
        <v>623.70247933884298</v>
      </c>
    </row>
    <row r="17" spans="1:8" ht="15.95" customHeight="1" x14ac:dyDescent="0.25">
      <c r="A17" s="123">
        <v>15</v>
      </c>
      <c r="B17" s="124">
        <v>1</v>
      </c>
      <c r="C17" s="124" t="s">
        <v>28</v>
      </c>
      <c r="D17" s="124">
        <v>2806230</v>
      </c>
      <c r="E17" s="13" t="s">
        <v>116</v>
      </c>
      <c r="F17" s="136">
        <f t="shared" si="0"/>
        <v>637.56198347107443</v>
      </c>
      <c r="G17" s="132">
        <v>771.45</v>
      </c>
      <c r="H17" s="144">
        <f t="shared" si="1"/>
        <v>637.56198347107443</v>
      </c>
    </row>
    <row r="18" spans="1:8" ht="15.95" customHeight="1" x14ac:dyDescent="0.25">
      <c r="A18" s="123">
        <v>16</v>
      </c>
      <c r="B18" s="124">
        <v>1</v>
      </c>
      <c r="C18" s="124" t="s">
        <v>28</v>
      </c>
      <c r="D18" s="124">
        <v>2806140</v>
      </c>
      <c r="E18" s="13" t="s">
        <v>117</v>
      </c>
      <c r="F18" s="136">
        <f t="shared" si="0"/>
        <v>529.19834710743805</v>
      </c>
      <c r="G18" s="132">
        <v>640.33000000000004</v>
      </c>
      <c r="H18" s="144">
        <f t="shared" si="1"/>
        <v>529.19834710743805</v>
      </c>
    </row>
    <row r="19" spans="1:8" ht="15.95" customHeight="1" x14ac:dyDescent="0.25">
      <c r="A19" s="129">
        <v>17</v>
      </c>
      <c r="B19" s="124">
        <v>1</v>
      </c>
      <c r="C19" s="124" t="s">
        <v>28</v>
      </c>
      <c r="D19" s="124">
        <v>2806160</v>
      </c>
      <c r="E19" s="13" t="s">
        <v>118</v>
      </c>
      <c r="F19" s="136">
        <f t="shared" si="0"/>
        <v>704.3388429752066</v>
      </c>
      <c r="G19" s="132">
        <v>852.25</v>
      </c>
      <c r="H19" s="144">
        <f t="shared" si="1"/>
        <v>704.3388429752066</v>
      </c>
    </row>
    <row r="20" spans="1:8" ht="15.95" customHeight="1" x14ac:dyDescent="0.25">
      <c r="A20" s="123">
        <v>18</v>
      </c>
      <c r="B20" s="124">
        <v>1</v>
      </c>
      <c r="C20" s="124" t="s">
        <v>28</v>
      </c>
      <c r="D20" s="124">
        <v>7007624</v>
      </c>
      <c r="E20" s="13" t="s">
        <v>119</v>
      </c>
      <c r="F20" s="136">
        <f t="shared" si="0"/>
        <v>146.09090909090909</v>
      </c>
      <c r="G20" s="132">
        <v>176.77</v>
      </c>
      <c r="H20" s="144">
        <f t="shared" si="1"/>
        <v>146.09090909090909</v>
      </c>
    </row>
    <row r="21" spans="1:8" ht="15.95" customHeight="1" x14ac:dyDescent="0.25">
      <c r="A21" s="123">
        <v>19</v>
      </c>
      <c r="B21" s="124">
        <v>30</v>
      </c>
      <c r="C21" s="124" t="s">
        <v>28</v>
      </c>
      <c r="D21" s="124">
        <v>2092045</v>
      </c>
      <c r="E21" s="13" t="s">
        <v>120</v>
      </c>
      <c r="F21" s="136">
        <f t="shared" si="0"/>
        <v>4.4710743801652892</v>
      </c>
      <c r="G21" s="132">
        <v>5.41</v>
      </c>
      <c r="H21" s="144">
        <f t="shared" si="1"/>
        <v>134.13223140495867</v>
      </c>
    </row>
    <row r="22" spans="1:8" ht="15.95" customHeight="1" x14ac:dyDescent="0.25">
      <c r="A22" s="123">
        <v>20</v>
      </c>
      <c r="B22" s="124">
        <v>2</v>
      </c>
      <c r="C22" s="124" t="s">
        <v>28</v>
      </c>
      <c r="D22" s="124">
        <v>2802133</v>
      </c>
      <c r="E22" s="13" t="s">
        <v>121</v>
      </c>
      <c r="F22" s="136">
        <f t="shared" si="0"/>
        <v>597.23966942148763</v>
      </c>
      <c r="G22" s="132">
        <v>722.66</v>
      </c>
      <c r="H22" s="144">
        <f t="shared" si="1"/>
        <v>1194.4793388429753</v>
      </c>
    </row>
    <row r="23" spans="1:8" ht="15.95" customHeight="1" x14ac:dyDescent="0.25">
      <c r="A23" s="129">
        <v>21</v>
      </c>
      <c r="B23" s="124">
        <v>1</v>
      </c>
      <c r="C23" s="124" t="s">
        <v>28</v>
      </c>
      <c r="D23" s="124">
        <v>2802136</v>
      </c>
      <c r="E23" s="13" t="s">
        <v>122</v>
      </c>
      <c r="F23" s="136">
        <f t="shared" si="0"/>
        <v>820.25619834710744</v>
      </c>
      <c r="G23" s="132">
        <v>992.51</v>
      </c>
      <c r="H23" s="144">
        <f t="shared" si="1"/>
        <v>820.25619834710744</v>
      </c>
    </row>
    <row r="24" spans="1:8" ht="15.95" customHeight="1" x14ac:dyDescent="0.25">
      <c r="A24" s="123">
        <v>22</v>
      </c>
      <c r="B24" s="124">
        <v>1</v>
      </c>
      <c r="C24" s="124" t="s">
        <v>28</v>
      </c>
      <c r="D24" s="124">
        <v>2050730</v>
      </c>
      <c r="E24" s="13" t="s">
        <v>123</v>
      </c>
      <c r="F24" s="136">
        <f t="shared" si="0"/>
        <v>503.28099173553721</v>
      </c>
      <c r="G24" s="132">
        <v>608.97</v>
      </c>
      <c r="H24" s="144">
        <f t="shared" si="1"/>
        <v>503.28099173553721</v>
      </c>
    </row>
    <row r="25" spans="1:8" ht="15.95" customHeight="1" x14ac:dyDescent="0.25">
      <c r="A25" s="123">
        <v>23</v>
      </c>
      <c r="B25" s="124">
        <v>1</v>
      </c>
      <c r="C25" s="124" t="s">
        <v>28</v>
      </c>
      <c r="D25" s="124">
        <v>3320050</v>
      </c>
      <c r="E25" s="13" t="s">
        <v>124</v>
      </c>
      <c r="F25" s="136">
        <f t="shared" si="0"/>
        <v>2082.6446280991736</v>
      </c>
      <c r="G25" s="132">
        <v>2520</v>
      </c>
      <c r="H25" s="144">
        <f t="shared" si="1"/>
        <v>2082.6446280991736</v>
      </c>
    </row>
    <row r="26" spans="1:8" ht="15.95" customHeight="1" x14ac:dyDescent="0.25">
      <c r="A26" s="123">
        <v>24</v>
      </c>
      <c r="B26" s="124">
        <v>1</v>
      </c>
      <c r="C26" s="124" t="s">
        <v>28</v>
      </c>
      <c r="D26" s="124">
        <v>2030714</v>
      </c>
      <c r="E26" s="13" t="s">
        <v>125</v>
      </c>
      <c r="F26" s="136">
        <f t="shared" si="0"/>
        <v>1614.6859504132233</v>
      </c>
      <c r="G26" s="132">
        <v>1953.77</v>
      </c>
      <c r="H26" s="144">
        <f t="shared" si="1"/>
        <v>1614.6859504132233</v>
      </c>
    </row>
    <row r="27" spans="1:8" ht="15.95" customHeight="1" x14ac:dyDescent="0.25">
      <c r="A27" s="129">
        <v>25</v>
      </c>
      <c r="B27" s="124">
        <v>1</v>
      </c>
      <c r="C27" s="124" t="s">
        <v>28</v>
      </c>
      <c r="D27" s="124">
        <v>2031009</v>
      </c>
      <c r="E27" s="13" t="s">
        <v>100</v>
      </c>
      <c r="F27" s="136">
        <f t="shared" si="0"/>
        <v>107.90909090909091</v>
      </c>
      <c r="G27" s="132">
        <v>130.57</v>
      </c>
      <c r="H27" s="144">
        <f t="shared" si="1"/>
        <v>107.90909090909091</v>
      </c>
    </row>
    <row r="28" spans="1:8" ht="15.95" customHeight="1" x14ac:dyDescent="0.25">
      <c r="A28" s="123">
        <v>26</v>
      </c>
      <c r="B28" s="124">
        <v>1</v>
      </c>
      <c r="C28" s="124" t="s">
        <v>28</v>
      </c>
      <c r="D28" s="124">
        <v>2031010</v>
      </c>
      <c r="E28" s="13" t="s">
        <v>101</v>
      </c>
      <c r="F28" s="136">
        <f t="shared" si="0"/>
        <v>119.79338842975206</v>
      </c>
      <c r="G28" s="132">
        <v>144.94999999999999</v>
      </c>
      <c r="H28" s="144">
        <f t="shared" si="1"/>
        <v>119.79338842975206</v>
      </c>
    </row>
    <row r="29" spans="1:8" ht="15.95" customHeight="1" x14ac:dyDescent="0.25">
      <c r="A29" s="123">
        <v>27</v>
      </c>
      <c r="B29" s="124">
        <v>1</v>
      </c>
      <c r="C29" s="124" t="s">
        <v>28</v>
      </c>
      <c r="D29" s="124"/>
      <c r="E29" s="13" t="s">
        <v>143</v>
      </c>
      <c r="F29" s="136">
        <v>487.29</v>
      </c>
      <c r="G29" s="132">
        <v>145.94999999999999</v>
      </c>
      <c r="H29" s="144">
        <f t="shared" si="1"/>
        <v>487.29</v>
      </c>
    </row>
    <row r="30" spans="1:8" ht="15.95" customHeight="1" x14ac:dyDescent="0.25">
      <c r="A30" s="129">
        <v>28</v>
      </c>
      <c r="B30" s="124">
        <v>1</v>
      </c>
      <c r="C30" s="124" t="s">
        <v>28</v>
      </c>
      <c r="D30" s="124"/>
      <c r="E30" s="13" t="s">
        <v>144</v>
      </c>
      <c r="F30" s="136">
        <v>683.28</v>
      </c>
      <c r="G30" s="132">
        <v>146.94999999999999</v>
      </c>
      <c r="H30" s="144">
        <f t="shared" si="1"/>
        <v>683.28</v>
      </c>
    </row>
    <row r="31" spans="1:8" ht="15.95" customHeight="1" x14ac:dyDescent="0.25">
      <c r="A31" s="123">
        <v>29</v>
      </c>
      <c r="B31" s="137">
        <v>20</v>
      </c>
      <c r="C31" s="137" t="s">
        <v>28</v>
      </c>
      <c r="D31" s="124"/>
      <c r="E31" s="125" t="s">
        <v>128</v>
      </c>
      <c r="F31" s="138">
        <f>G31/1.21</f>
        <v>1.6528925619834711</v>
      </c>
      <c r="G31" s="132">
        <v>2</v>
      </c>
      <c r="H31" s="144">
        <f t="shared" si="1"/>
        <v>33.057851239669425</v>
      </c>
    </row>
    <row r="32" spans="1:8" ht="15.95" customHeight="1" thickBot="1" x14ac:dyDescent="0.3">
      <c r="A32" s="123">
        <v>30</v>
      </c>
      <c r="B32" s="140">
        <v>20</v>
      </c>
      <c r="C32" s="140" t="s">
        <v>28</v>
      </c>
      <c r="D32" s="133"/>
      <c r="E32" s="141" t="s">
        <v>129</v>
      </c>
      <c r="F32" s="142">
        <f>G32/1.21</f>
        <v>2.1570247933884299</v>
      </c>
      <c r="G32" s="134">
        <v>2.61</v>
      </c>
      <c r="H32" s="145">
        <f t="shared" si="1"/>
        <v>43.1404958677686</v>
      </c>
    </row>
    <row r="33" spans="1:8" ht="15.95" customHeight="1" x14ac:dyDescent="0.25">
      <c r="A33" s="139"/>
      <c r="D33" s="148"/>
      <c r="F33" s="149">
        <f>SUM(F3:F32)</f>
        <v>13762.454297520662</v>
      </c>
      <c r="G33" s="149">
        <f>SUM(G3:G32)</f>
        <v>15529.080000000004</v>
      </c>
      <c r="H33" s="149">
        <f>SUM(H3:H32)</f>
        <v>14915.51214876033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F35" sqref="F35"/>
    </sheetView>
  </sheetViews>
  <sheetFormatPr defaultRowHeight="15" x14ac:dyDescent="0.25"/>
  <cols>
    <col min="1" max="1" width="3.85546875" customWidth="1"/>
    <col min="2" max="3" width="10.7109375" customWidth="1"/>
    <col min="4" max="4" width="70.5703125" customWidth="1"/>
    <col min="5" max="5" width="10.7109375" customWidth="1"/>
    <col min="6" max="6" width="12" customWidth="1"/>
    <col min="7" max="8" width="10.7109375" customWidth="1"/>
  </cols>
  <sheetData>
    <row r="1" spans="1:8" ht="15.75" thickBot="1" x14ac:dyDescent="0.3"/>
    <row r="2" spans="1:8" ht="45.75" customHeight="1" thickBot="1" x14ac:dyDescent="0.3">
      <c r="A2" s="17"/>
      <c r="B2" s="18"/>
      <c r="C2" s="18"/>
      <c r="D2" s="417" t="s">
        <v>83</v>
      </c>
      <c r="E2" s="24" t="s">
        <v>24</v>
      </c>
      <c r="F2" s="20" t="s">
        <v>25</v>
      </c>
      <c r="G2" s="410" t="s">
        <v>27</v>
      </c>
      <c r="H2" s="411" t="s">
        <v>25</v>
      </c>
    </row>
    <row r="3" spans="1:8" ht="15.75" x14ac:dyDescent="0.25">
      <c r="A3" s="388">
        <v>1</v>
      </c>
      <c r="B3" s="389">
        <v>100</v>
      </c>
      <c r="C3" s="288" t="s">
        <v>28</v>
      </c>
      <c r="D3" s="418" t="s">
        <v>264</v>
      </c>
      <c r="E3" s="414">
        <v>104.19</v>
      </c>
      <c r="F3" s="324">
        <f>B3*E3</f>
        <v>10419</v>
      </c>
      <c r="G3" s="37">
        <v>109.35</v>
      </c>
      <c r="H3" s="255"/>
    </row>
    <row r="4" spans="1:8" ht="15.75" x14ac:dyDescent="0.25">
      <c r="A4" s="405">
        <v>2</v>
      </c>
      <c r="B4" s="34">
        <v>50</v>
      </c>
      <c r="C4" s="256" t="s">
        <v>28</v>
      </c>
      <c r="D4" s="419" t="s">
        <v>267</v>
      </c>
      <c r="E4" s="415">
        <v>163</v>
      </c>
      <c r="F4" s="152">
        <f>B4*E4</f>
        <v>8150</v>
      </c>
      <c r="G4" s="37">
        <v>88.02</v>
      </c>
      <c r="H4" s="255"/>
    </row>
    <row r="5" spans="1:8" ht="15.75" x14ac:dyDescent="0.25">
      <c r="A5" s="406">
        <v>3</v>
      </c>
      <c r="B5" s="34">
        <v>50</v>
      </c>
      <c r="C5" s="256" t="s">
        <v>28</v>
      </c>
      <c r="D5" s="420" t="s">
        <v>314</v>
      </c>
      <c r="E5" s="37">
        <v>909.19</v>
      </c>
      <c r="F5" s="255">
        <f>B5*E5</f>
        <v>45459.5</v>
      </c>
      <c r="G5" s="37">
        <v>859.5</v>
      </c>
      <c r="H5" s="255"/>
    </row>
    <row r="6" spans="1:8" ht="15.75" x14ac:dyDescent="0.25">
      <c r="A6" s="388">
        <v>4</v>
      </c>
      <c r="B6" s="34">
        <v>5</v>
      </c>
      <c r="C6" s="256" t="s">
        <v>28</v>
      </c>
      <c r="D6" s="420" t="s">
        <v>315</v>
      </c>
      <c r="E6" s="37">
        <v>647.55999999999995</v>
      </c>
      <c r="F6" s="152">
        <f t="shared" ref="F6:F10" si="0">B6*E6</f>
        <v>3237.7999999999997</v>
      </c>
      <c r="G6" s="37">
        <v>612.5</v>
      </c>
      <c r="H6" s="255"/>
    </row>
    <row r="7" spans="1:8" ht="15.75" x14ac:dyDescent="0.25">
      <c r="A7" s="405">
        <v>5</v>
      </c>
      <c r="B7" s="257">
        <v>2</v>
      </c>
      <c r="C7" s="256" t="s">
        <v>28</v>
      </c>
      <c r="D7" s="44" t="s">
        <v>268</v>
      </c>
      <c r="E7" s="37">
        <v>365.29</v>
      </c>
      <c r="F7" s="255">
        <f t="shared" si="0"/>
        <v>730.58</v>
      </c>
      <c r="G7" s="43">
        <v>475.5</v>
      </c>
      <c r="H7" s="44"/>
    </row>
    <row r="8" spans="1:8" ht="15.75" x14ac:dyDescent="0.25">
      <c r="A8" s="406">
        <v>6</v>
      </c>
      <c r="B8" s="257">
        <v>10</v>
      </c>
      <c r="C8" s="256" t="s">
        <v>28</v>
      </c>
      <c r="D8" s="44" t="s">
        <v>316</v>
      </c>
      <c r="E8" s="43">
        <v>264.45999999999998</v>
      </c>
      <c r="F8" s="152">
        <f t="shared" si="0"/>
        <v>2644.6</v>
      </c>
      <c r="G8" s="261">
        <v>299.7</v>
      </c>
      <c r="H8" s="44"/>
    </row>
    <row r="9" spans="1:8" ht="15.75" x14ac:dyDescent="0.25">
      <c r="A9" s="406">
        <v>7</v>
      </c>
      <c r="B9" s="257">
        <v>10</v>
      </c>
      <c r="C9" s="256" t="s">
        <v>28</v>
      </c>
      <c r="D9" s="421" t="s">
        <v>317</v>
      </c>
      <c r="E9" s="43">
        <v>52.81</v>
      </c>
      <c r="F9" s="255">
        <f t="shared" si="0"/>
        <v>528.1</v>
      </c>
      <c r="G9" s="261"/>
      <c r="H9" s="44"/>
    </row>
    <row r="10" spans="1:8" ht="16.5" thickBot="1" x14ac:dyDescent="0.3">
      <c r="A10" s="412">
        <v>8</v>
      </c>
      <c r="B10" s="353">
        <v>10</v>
      </c>
      <c r="C10" s="301" t="s">
        <v>28</v>
      </c>
      <c r="D10" s="422" t="s">
        <v>318</v>
      </c>
      <c r="E10" s="416">
        <v>44.05</v>
      </c>
      <c r="F10" s="413">
        <f t="shared" si="0"/>
        <v>440.5</v>
      </c>
      <c r="G10" s="271"/>
      <c r="H10" s="60"/>
    </row>
    <row r="11" spans="1:8" ht="15.75" x14ac:dyDescent="0.25">
      <c r="A11" s="272"/>
      <c r="B11" s="272"/>
      <c r="C11" s="272"/>
      <c r="D11" s="272"/>
      <c r="E11" s="272"/>
      <c r="F11" s="273">
        <f>SUM(F3:F10)</f>
        <v>71610.080000000016</v>
      </c>
      <c r="G11" s="272"/>
      <c r="H11" s="272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Normal="100" workbookViewId="0">
      <selection activeCell="D22" sqref="D22:E22"/>
    </sheetView>
  </sheetViews>
  <sheetFormatPr defaultRowHeight="15" x14ac:dyDescent="0.25"/>
  <cols>
    <col min="1" max="1" width="3.85546875" style="248" customWidth="1"/>
    <col min="2" max="3" width="8.7109375" customWidth="1"/>
    <col min="4" max="4" width="70.5703125" customWidth="1"/>
    <col min="5" max="7" width="10.7109375" customWidth="1"/>
    <col min="8" max="8" width="6.7109375" customWidth="1"/>
  </cols>
  <sheetData>
    <row r="1" spans="1:8" ht="15.75" thickBot="1" x14ac:dyDescent="0.3"/>
    <row r="2" spans="1:8" ht="45.75" customHeight="1" thickBot="1" x14ac:dyDescent="0.3">
      <c r="A2" s="333"/>
      <c r="B2" s="222"/>
      <c r="C2" s="222"/>
      <c r="D2" s="347" t="s">
        <v>83</v>
      </c>
      <c r="E2" s="425" t="s">
        <v>25</v>
      </c>
      <c r="F2" s="426" t="s">
        <v>27</v>
      </c>
      <c r="G2" s="411" t="s">
        <v>25</v>
      </c>
      <c r="H2" s="427"/>
    </row>
    <row r="3" spans="1:8" ht="15.75" x14ac:dyDescent="0.25">
      <c r="A3" s="333">
        <v>1</v>
      </c>
      <c r="B3" s="305">
        <v>1</v>
      </c>
      <c r="C3" s="319" t="s">
        <v>28</v>
      </c>
      <c r="D3" s="284" t="s">
        <v>319</v>
      </c>
      <c r="E3" s="285">
        <v>458.04</v>
      </c>
      <c r="F3" s="322"/>
      <c r="G3" s="322">
        <f>B3*E3</f>
        <v>458.04</v>
      </c>
      <c r="H3" s="512" t="s">
        <v>331</v>
      </c>
    </row>
    <row r="4" spans="1:8" ht="15.75" x14ac:dyDescent="0.25">
      <c r="A4" s="423">
        <v>2</v>
      </c>
      <c r="B4" s="260">
        <v>2</v>
      </c>
      <c r="C4" s="256" t="s">
        <v>28</v>
      </c>
      <c r="D4" s="261" t="s">
        <v>320</v>
      </c>
      <c r="E4" s="259">
        <v>562.98</v>
      </c>
      <c r="F4" s="261"/>
      <c r="G4" s="254">
        <f t="shared" ref="G4:G27" si="0">B4*E4</f>
        <v>1125.96</v>
      </c>
      <c r="H4" s="504"/>
    </row>
    <row r="5" spans="1:8" ht="15.75" x14ac:dyDescent="0.25">
      <c r="A5" s="423">
        <v>3</v>
      </c>
      <c r="B5" s="260">
        <v>1</v>
      </c>
      <c r="C5" s="256" t="s">
        <v>28</v>
      </c>
      <c r="D5" s="261" t="s">
        <v>321</v>
      </c>
      <c r="E5" s="259">
        <v>301.57</v>
      </c>
      <c r="F5" s="261"/>
      <c r="G5" s="254">
        <f t="shared" si="0"/>
        <v>301.57</v>
      </c>
      <c r="H5" s="504"/>
    </row>
    <row r="6" spans="1:8" ht="15.75" x14ac:dyDescent="0.25">
      <c r="A6" s="423">
        <v>4</v>
      </c>
      <c r="B6" s="260">
        <v>1</v>
      </c>
      <c r="C6" s="256" t="s">
        <v>28</v>
      </c>
      <c r="D6" s="261" t="s">
        <v>343</v>
      </c>
      <c r="E6" s="259">
        <v>338.13</v>
      </c>
      <c r="F6" s="261"/>
      <c r="G6" s="254">
        <f t="shared" si="0"/>
        <v>338.13</v>
      </c>
      <c r="H6" s="504"/>
    </row>
    <row r="7" spans="1:8" ht="15.75" x14ac:dyDescent="0.25">
      <c r="A7" s="423">
        <v>5</v>
      </c>
      <c r="B7" s="260">
        <v>1</v>
      </c>
      <c r="C7" s="256" t="s">
        <v>28</v>
      </c>
      <c r="D7" s="261" t="s">
        <v>323</v>
      </c>
      <c r="E7" s="259">
        <v>68.25</v>
      </c>
      <c r="F7" s="261"/>
      <c r="G7" s="254">
        <f t="shared" si="0"/>
        <v>68.25</v>
      </c>
      <c r="H7" s="504"/>
    </row>
    <row r="8" spans="1:8" ht="15.75" x14ac:dyDescent="0.25">
      <c r="A8" s="423">
        <v>6</v>
      </c>
      <c r="B8" s="260">
        <v>2</v>
      </c>
      <c r="C8" s="256" t="s">
        <v>28</v>
      </c>
      <c r="D8" s="261" t="s">
        <v>324</v>
      </c>
      <c r="E8" s="259">
        <v>104.78</v>
      </c>
      <c r="F8" s="261"/>
      <c r="G8" s="254">
        <f t="shared" si="0"/>
        <v>209.56</v>
      </c>
      <c r="H8" s="504"/>
    </row>
    <row r="9" spans="1:8" ht="15.75" x14ac:dyDescent="0.25">
      <c r="A9" s="423">
        <v>7</v>
      </c>
      <c r="B9" s="260">
        <v>1</v>
      </c>
      <c r="C9" s="256" t="s">
        <v>28</v>
      </c>
      <c r="D9" s="261" t="s">
        <v>325</v>
      </c>
      <c r="E9" s="259">
        <v>269</v>
      </c>
      <c r="F9" s="261"/>
      <c r="G9" s="254">
        <f t="shared" si="0"/>
        <v>269</v>
      </c>
      <c r="H9" s="504"/>
    </row>
    <row r="10" spans="1:8" ht="15.75" x14ac:dyDescent="0.25">
      <c r="A10" s="423">
        <v>8</v>
      </c>
      <c r="B10" s="260">
        <v>1</v>
      </c>
      <c r="C10" s="256" t="s">
        <v>28</v>
      </c>
      <c r="D10" s="261" t="s">
        <v>326</v>
      </c>
      <c r="E10" s="259">
        <v>1291.9000000000001</v>
      </c>
      <c r="F10" s="261"/>
      <c r="G10" s="254">
        <f t="shared" si="0"/>
        <v>1291.9000000000001</v>
      </c>
      <c r="H10" s="504"/>
    </row>
    <row r="11" spans="1:8" ht="15.75" x14ac:dyDescent="0.25">
      <c r="A11" s="423">
        <v>9</v>
      </c>
      <c r="B11" s="260">
        <v>2</v>
      </c>
      <c r="C11" s="256" t="s">
        <v>28</v>
      </c>
      <c r="D11" s="261" t="s">
        <v>327</v>
      </c>
      <c r="E11" s="259">
        <v>8.4499999999999993</v>
      </c>
      <c r="F11" s="261"/>
      <c r="G11" s="254">
        <f t="shared" si="0"/>
        <v>16.899999999999999</v>
      </c>
      <c r="H11" s="504"/>
    </row>
    <row r="12" spans="1:8" ht="15.75" x14ac:dyDescent="0.25">
      <c r="A12" s="423">
        <v>10</v>
      </c>
      <c r="B12" s="260">
        <v>1</v>
      </c>
      <c r="C12" s="256" t="s">
        <v>28</v>
      </c>
      <c r="D12" s="261" t="s">
        <v>328</v>
      </c>
      <c r="E12" s="259">
        <v>291.74</v>
      </c>
      <c r="F12" s="261"/>
      <c r="G12" s="254">
        <f t="shared" si="0"/>
        <v>291.74</v>
      </c>
      <c r="H12" s="504"/>
    </row>
    <row r="13" spans="1:8" ht="15.75" x14ac:dyDescent="0.25">
      <c r="A13" s="423">
        <v>11</v>
      </c>
      <c r="B13" s="260">
        <v>1</v>
      </c>
      <c r="C13" s="256" t="s">
        <v>28</v>
      </c>
      <c r="D13" s="261" t="s">
        <v>329</v>
      </c>
      <c r="E13" s="259">
        <v>36.75</v>
      </c>
      <c r="F13" s="261"/>
      <c r="G13" s="254">
        <f t="shared" si="0"/>
        <v>36.75</v>
      </c>
      <c r="H13" s="504"/>
    </row>
    <row r="14" spans="1:8" ht="16.5" thickBot="1" x14ac:dyDescent="0.3">
      <c r="A14" s="339">
        <v>12</v>
      </c>
      <c r="B14" s="428">
        <v>2</v>
      </c>
      <c r="C14" s="301" t="s">
        <v>28</v>
      </c>
      <c r="D14" s="271" t="s">
        <v>330</v>
      </c>
      <c r="E14" s="279">
        <v>74.84</v>
      </c>
      <c r="F14" s="271"/>
      <c r="G14" s="429">
        <f t="shared" si="0"/>
        <v>149.68</v>
      </c>
      <c r="H14" s="505"/>
    </row>
    <row r="15" spans="1:8" ht="15.75" x14ac:dyDescent="0.25">
      <c r="A15" s="431">
        <v>13</v>
      </c>
      <c r="B15" s="432">
        <v>7</v>
      </c>
      <c r="C15" s="433" t="s">
        <v>28</v>
      </c>
      <c r="D15" s="434" t="s">
        <v>332</v>
      </c>
      <c r="E15" s="285">
        <v>1136.2</v>
      </c>
      <c r="F15" s="435"/>
      <c r="G15" s="322">
        <f>B15*E15</f>
        <v>7953.4000000000005</v>
      </c>
      <c r="H15" s="512"/>
    </row>
    <row r="16" spans="1:8" ht="15.75" x14ac:dyDescent="0.25">
      <c r="A16" s="423">
        <v>14</v>
      </c>
      <c r="B16" s="264">
        <v>1</v>
      </c>
      <c r="C16" s="258" t="s">
        <v>28</v>
      </c>
      <c r="D16" s="73" t="s">
        <v>16</v>
      </c>
      <c r="E16" s="254">
        <v>47.87</v>
      </c>
      <c r="F16" s="424"/>
      <c r="G16" s="254">
        <f t="shared" si="0"/>
        <v>47.87</v>
      </c>
      <c r="H16" s="504"/>
    </row>
    <row r="17" spans="1:9" ht="15.75" x14ac:dyDescent="0.25">
      <c r="A17" s="423">
        <v>15</v>
      </c>
      <c r="B17" s="264">
        <v>310</v>
      </c>
      <c r="C17" s="258" t="s">
        <v>29</v>
      </c>
      <c r="D17" s="36" t="s">
        <v>333</v>
      </c>
      <c r="E17" s="254">
        <v>124</v>
      </c>
      <c r="F17" s="424"/>
      <c r="G17" s="254">
        <f t="shared" si="0"/>
        <v>38440</v>
      </c>
      <c r="H17" s="504"/>
    </row>
    <row r="18" spans="1:9" ht="15.75" x14ac:dyDescent="0.25">
      <c r="A18" s="338">
        <v>16</v>
      </c>
      <c r="B18" s="264">
        <v>1</v>
      </c>
      <c r="C18" s="258" t="s">
        <v>29</v>
      </c>
      <c r="D18" s="36" t="s">
        <v>212</v>
      </c>
      <c r="E18" s="259">
        <v>31.4</v>
      </c>
      <c r="F18" s="424"/>
      <c r="G18" s="254">
        <f t="shared" si="0"/>
        <v>31.4</v>
      </c>
      <c r="H18" s="504"/>
    </row>
    <row r="19" spans="1:9" ht="15.75" x14ac:dyDescent="0.25">
      <c r="A19" s="423">
        <v>17</v>
      </c>
      <c r="B19" s="264">
        <v>44</v>
      </c>
      <c r="C19" s="258" t="s">
        <v>29</v>
      </c>
      <c r="D19" s="403" t="s">
        <v>334</v>
      </c>
      <c r="E19" s="259">
        <v>26.41</v>
      </c>
      <c r="F19" s="424"/>
      <c r="G19" s="254">
        <f t="shared" si="0"/>
        <v>1162.04</v>
      </c>
      <c r="H19" s="504"/>
    </row>
    <row r="20" spans="1:9" ht="15.75" x14ac:dyDescent="0.25">
      <c r="A20" s="423">
        <v>18</v>
      </c>
      <c r="B20" s="264">
        <v>34</v>
      </c>
      <c r="C20" s="258" t="s">
        <v>29</v>
      </c>
      <c r="D20" s="403" t="s">
        <v>335</v>
      </c>
      <c r="E20" s="259">
        <v>82.01</v>
      </c>
      <c r="F20" s="424"/>
      <c r="G20" s="254">
        <f t="shared" si="0"/>
        <v>2788.34</v>
      </c>
      <c r="H20" s="504"/>
    </row>
    <row r="21" spans="1:9" ht="15.75" x14ac:dyDescent="0.25">
      <c r="A21" s="423">
        <v>19</v>
      </c>
      <c r="B21" s="260">
        <v>4</v>
      </c>
      <c r="C21" s="258" t="s">
        <v>46</v>
      </c>
      <c r="D21" s="261" t="s">
        <v>45</v>
      </c>
      <c r="E21" s="259">
        <v>3.3</v>
      </c>
      <c r="F21" s="424"/>
      <c r="G21" s="254">
        <f t="shared" si="0"/>
        <v>13.2</v>
      </c>
      <c r="H21" s="504"/>
    </row>
    <row r="22" spans="1:9" ht="15.75" x14ac:dyDescent="0.25">
      <c r="A22" s="338">
        <v>20</v>
      </c>
      <c r="B22" s="264">
        <v>100</v>
      </c>
      <c r="C22" s="258" t="s">
        <v>28</v>
      </c>
      <c r="D22" s="251" t="s">
        <v>253</v>
      </c>
      <c r="E22" s="269">
        <v>0.65</v>
      </c>
      <c r="F22" s="424"/>
      <c r="G22" s="254">
        <f t="shared" si="0"/>
        <v>65</v>
      </c>
      <c r="H22" s="504"/>
    </row>
    <row r="23" spans="1:9" ht="15.75" x14ac:dyDescent="0.25">
      <c r="A23" s="423">
        <v>21</v>
      </c>
      <c r="B23" s="260">
        <v>1</v>
      </c>
      <c r="C23" s="260" t="s">
        <v>28</v>
      </c>
      <c r="D23" s="261" t="s">
        <v>337</v>
      </c>
      <c r="E23" s="259">
        <v>18.59</v>
      </c>
      <c r="F23" s="424"/>
      <c r="G23" s="254">
        <f t="shared" si="0"/>
        <v>18.59</v>
      </c>
      <c r="H23" s="504"/>
    </row>
    <row r="24" spans="1:9" ht="16.5" thickBot="1" x14ac:dyDescent="0.3">
      <c r="A24" s="436">
        <v>23</v>
      </c>
      <c r="B24" s="337">
        <v>8</v>
      </c>
      <c r="C24" s="302" t="s">
        <v>28</v>
      </c>
      <c r="D24" s="437" t="s">
        <v>336</v>
      </c>
      <c r="E24" s="279">
        <v>809</v>
      </c>
      <c r="F24" s="279"/>
      <c r="G24" s="429">
        <f t="shared" si="0"/>
        <v>6472</v>
      </c>
      <c r="H24" s="505"/>
    </row>
    <row r="25" spans="1:9" ht="15.75" customHeight="1" x14ac:dyDescent="0.25">
      <c r="A25" s="431">
        <v>24</v>
      </c>
      <c r="B25" s="432">
        <v>50</v>
      </c>
      <c r="C25" s="433" t="s">
        <v>29</v>
      </c>
      <c r="D25" s="434" t="s">
        <v>341</v>
      </c>
      <c r="E25" s="438">
        <v>9.82</v>
      </c>
      <c r="F25" s="438"/>
      <c r="G25" s="438">
        <f t="shared" si="0"/>
        <v>491</v>
      </c>
      <c r="H25" s="512" t="s">
        <v>339</v>
      </c>
      <c r="I25" t="s">
        <v>338</v>
      </c>
    </row>
    <row r="26" spans="1:9" ht="15.75" customHeight="1" x14ac:dyDescent="0.25">
      <c r="A26" s="423">
        <v>25</v>
      </c>
      <c r="B26" s="264">
        <v>100</v>
      </c>
      <c r="C26" s="267" t="s">
        <v>29</v>
      </c>
      <c r="D26" s="430" t="s">
        <v>340</v>
      </c>
      <c r="E26" s="336">
        <v>11.7</v>
      </c>
      <c r="F26" s="336"/>
      <c r="G26" s="265">
        <f t="shared" si="0"/>
        <v>1170</v>
      </c>
      <c r="H26" s="504"/>
    </row>
    <row r="27" spans="1:9" ht="16.5" thickBot="1" x14ac:dyDescent="0.3">
      <c r="A27" s="436">
        <v>26</v>
      </c>
      <c r="B27" s="337">
        <v>100</v>
      </c>
      <c r="C27" s="302" t="s">
        <v>29</v>
      </c>
      <c r="D27" s="439" t="s">
        <v>342</v>
      </c>
      <c r="E27" s="279">
        <v>0.32</v>
      </c>
      <c r="F27" s="271"/>
      <c r="G27" s="440">
        <f t="shared" si="0"/>
        <v>32</v>
      </c>
      <c r="H27" s="505"/>
    </row>
    <row r="28" spans="1:9" ht="15.75" x14ac:dyDescent="0.25">
      <c r="E28" s="287"/>
      <c r="G28" s="329">
        <f>SUM(G3:G27)</f>
        <v>63242.319999999992</v>
      </c>
    </row>
    <row r="29" spans="1:9" x14ac:dyDescent="0.25">
      <c r="E29" s="287"/>
    </row>
    <row r="30" spans="1:9" x14ac:dyDescent="0.25">
      <c r="E30" s="287"/>
    </row>
    <row r="31" spans="1:9" x14ac:dyDescent="0.25">
      <c r="E31" s="287"/>
    </row>
    <row r="32" spans="1:9" x14ac:dyDescent="0.25">
      <c r="E32" s="287"/>
    </row>
    <row r="33" spans="5:5" x14ac:dyDescent="0.25">
      <c r="E33" s="287"/>
    </row>
    <row r="34" spans="5:5" x14ac:dyDescent="0.25">
      <c r="E34" s="287"/>
    </row>
    <row r="35" spans="5:5" x14ac:dyDescent="0.25">
      <c r="E35" s="287"/>
    </row>
    <row r="36" spans="5:5" x14ac:dyDescent="0.25">
      <c r="E36" s="287"/>
    </row>
  </sheetData>
  <mergeCells count="3">
    <mergeCell ref="H3:H14"/>
    <mergeCell ref="H15:H24"/>
    <mergeCell ref="H25:H27"/>
  </mergeCells>
  <pageMargins left="0.7" right="0.7" top="0.78740157499999996" bottom="0.78740157499999996" header="0.3" footer="0.3"/>
  <pageSetup paperSize="9" scale="6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L11" sqref="L11"/>
    </sheetView>
  </sheetViews>
  <sheetFormatPr defaultRowHeight="15" x14ac:dyDescent="0.25"/>
  <cols>
    <col min="1" max="1" width="3.85546875" customWidth="1"/>
    <col min="2" max="3" width="10.7109375" customWidth="1"/>
    <col min="4" max="4" width="70.5703125" customWidth="1"/>
    <col min="5" max="8" width="10.7109375" customWidth="1"/>
    <col min="13" max="13" width="10.7109375" customWidth="1"/>
  </cols>
  <sheetData>
    <row r="1" spans="1:8" ht="48" thickBot="1" x14ac:dyDescent="0.3">
      <c r="A1" s="333"/>
      <c r="B1" s="222"/>
      <c r="C1" s="222"/>
      <c r="D1" s="347" t="s">
        <v>83</v>
      </c>
      <c r="E1" s="425" t="s">
        <v>25</v>
      </c>
      <c r="F1" s="426" t="s">
        <v>27</v>
      </c>
      <c r="G1" s="411" t="s">
        <v>25</v>
      </c>
      <c r="H1" s="441"/>
    </row>
    <row r="2" spans="1:8" ht="15.75" customHeight="1" x14ac:dyDescent="0.25">
      <c r="A2" s="333">
        <v>1</v>
      </c>
      <c r="B2" s="305">
        <v>1</v>
      </c>
      <c r="C2" s="319" t="s">
        <v>28</v>
      </c>
      <c r="D2" s="284" t="s">
        <v>319</v>
      </c>
      <c r="E2" s="285">
        <v>458.04</v>
      </c>
      <c r="F2" s="322"/>
      <c r="G2" s="324">
        <f>B2*E2</f>
        <v>458.04</v>
      </c>
      <c r="H2" s="513" t="s">
        <v>331</v>
      </c>
    </row>
    <row r="3" spans="1:8" ht="15.75" x14ac:dyDescent="0.25">
      <c r="A3" s="423">
        <v>2</v>
      </c>
      <c r="B3" s="260">
        <v>2</v>
      </c>
      <c r="C3" s="256" t="s">
        <v>28</v>
      </c>
      <c r="D3" s="261" t="s">
        <v>320</v>
      </c>
      <c r="E3" s="259">
        <v>562.98</v>
      </c>
      <c r="F3" s="261"/>
      <c r="G3" s="255">
        <f t="shared" ref="G3:G26" si="0">B3*E3</f>
        <v>1125.96</v>
      </c>
      <c r="H3" s="514"/>
    </row>
    <row r="4" spans="1:8" ht="15.75" x14ac:dyDescent="0.25">
      <c r="A4" s="423">
        <v>3</v>
      </c>
      <c r="B4" s="260">
        <v>1</v>
      </c>
      <c r="C4" s="256" t="s">
        <v>28</v>
      </c>
      <c r="D4" s="261" t="s">
        <v>321</v>
      </c>
      <c r="E4" s="259">
        <v>301.57</v>
      </c>
      <c r="F4" s="261"/>
      <c r="G4" s="255">
        <f t="shared" si="0"/>
        <v>301.57</v>
      </c>
      <c r="H4" s="514"/>
    </row>
    <row r="5" spans="1:8" ht="15.75" x14ac:dyDescent="0.25">
      <c r="A5" s="423">
        <v>4</v>
      </c>
      <c r="B5" s="260">
        <v>1</v>
      </c>
      <c r="C5" s="256" t="s">
        <v>28</v>
      </c>
      <c r="D5" s="261" t="s">
        <v>322</v>
      </c>
      <c r="E5" s="259">
        <v>338.13</v>
      </c>
      <c r="F5" s="261"/>
      <c r="G5" s="255">
        <f t="shared" si="0"/>
        <v>338.13</v>
      </c>
      <c r="H5" s="514"/>
    </row>
    <row r="6" spans="1:8" ht="15.75" x14ac:dyDescent="0.25">
      <c r="A6" s="423">
        <v>5</v>
      </c>
      <c r="B6" s="260">
        <v>1</v>
      </c>
      <c r="C6" s="256" t="s">
        <v>28</v>
      </c>
      <c r="D6" s="261" t="s">
        <v>323</v>
      </c>
      <c r="E6" s="259">
        <v>68.25</v>
      </c>
      <c r="F6" s="261"/>
      <c r="G6" s="255">
        <f t="shared" si="0"/>
        <v>68.25</v>
      </c>
      <c r="H6" s="514"/>
    </row>
    <row r="7" spans="1:8" ht="15.75" x14ac:dyDescent="0.25">
      <c r="A7" s="423">
        <v>6</v>
      </c>
      <c r="B7" s="260">
        <v>2</v>
      </c>
      <c r="C7" s="256" t="s">
        <v>28</v>
      </c>
      <c r="D7" s="261" t="s">
        <v>324</v>
      </c>
      <c r="E7" s="259">
        <v>104.78</v>
      </c>
      <c r="F7" s="261"/>
      <c r="G7" s="255">
        <f t="shared" si="0"/>
        <v>209.56</v>
      </c>
      <c r="H7" s="514"/>
    </row>
    <row r="8" spans="1:8" ht="15.75" x14ac:dyDescent="0.25">
      <c r="A8" s="423">
        <v>7</v>
      </c>
      <c r="B8" s="260">
        <v>1</v>
      </c>
      <c r="C8" s="256" t="s">
        <v>28</v>
      </c>
      <c r="D8" s="261" t="s">
        <v>325</v>
      </c>
      <c r="E8" s="259">
        <v>269</v>
      </c>
      <c r="F8" s="261"/>
      <c r="G8" s="255">
        <f t="shared" si="0"/>
        <v>269</v>
      </c>
      <c r="H8" s="514"/>
    </row>
    <row r="9" spans="1:8" ht="15.75" x14ac:dyDescent="0.25">
      <c r="A9" s="423">
        <v>8</v>
      </c>
      <c r="B9" s="260">
        <v>1</v>
      </c>
      <c r="C9" s="256" t="s">
        <v>28</v>
      </c>
      <c r="D9" s="261" t="s">
        <v>326</v>
      </c>
      <c r="E9" s="259">
        <v>1291.9000000000001</v>
      </c>
      <c r="F9" s="261"/>
      <c r="G9" s="255">
        <f t="shared" si="0"/>
        <v>1291.9000000000001</v>
      </c>
      <c r="H9" s="514"/>
    </row>
    <row r="10" spans="1:8" ht="15.75" x14ac:dyDescent="0.25">
      <c r="A10" s="423">
        <v>9</v>
      </c>
      <c r="B10" s="260">
        <v>2</v>
      </c>
      <c r="C10" s="256" t="s">
        <v>28</v>
      </c>
      <c r="D10" s="261" t="s">
        <v>327</v>
      </c>
      <c r="E10" s="259">
        <v>8.4499999999999993</v>
      </c>
      <c r="F10" s="261"/>
      <c r="G10" s="255">
        <f t="shared" si="0"/>
        <v>16.899999999999999</v>
      </c>
      <c r="H10" s="514"/>
    </row>
    <row r="11" spans="1:8" ht="15.75" x14ac:dyDescent="0.25">
      <c r="A11" s="423">
        <v>10</v>
      </c>
      <c r="B11" s="260">
        <v>1</v>
      </c>
      <c r="C11" s="256" t="s">
        <v>28</v>
      </c>
      <c r="D11" s="261" t="s">
        <v>328</v>
      </c>
      <c r="E11" s="259">
        <v>291.74</v>
      </c>
      <c r="F11" s="261"/>
      <c r="G11" s="255">
        <f t="shared" si="0"/>
        <v>291.74</v>
      </c>
      <c r="H11" s="514"/>
    </row>
    <row r="12" spans="1:8" ht="15.75" x14ac:dyDescent="0.25">
      <c r="A12" s="423">
        <v>11</v>
      </c>
      <c r="B12" s="260">
        <v>1</v>
      </c>
      <c r="C12" s="256" t="s">
        <v>28</v>
      </c>
      <c r="D12" s="261" t="s">
        <v>329</v>
      </c>
      <c r="E12" s="259">
        <v>36.75</v>
      </c>
      <c r="F12" s="261"/>
      <c r="G12" s="255">
        <f t="shared" si="0"/>
        <v>36.75</v>
      </c>
      <c r="H12" s="514"/>
    </row>
    <row r="13" spans="1:8" ht="16.5" thickBot="1" x14ac:dyDescent="0.3">
      <c r="A13" s="339">
        <v>12</v>
      </c>
      <c r="B13" s="428">
        <v>2</v>
      </c>
      <c r="C13" s="301" t="s">
        <v>28</v>
      </c>
      <c r="D13" s="271" t="s">
        <v>330</v>
      </c>
      <c r="E13" s="279">
        <v>74.84</v>
      </c>
      <c r="F13" s="271"/>
      <c r="G13" s="303">
        <f t="shared" si="0"/>
        <v>149.68</v>
      </c>
      <c r="H13" s="514"/>
    </row>
    <row r="14" spans="1:8" ht="15.75" x14ac:dyDescent="0.25">
      <c r="A14" s="431">
        <v>13</v>
      </c>
      <c r="B14" s="432">
        <v>7</v>
      </c>
      <c r="C14" s="433" t="s">
        <v>28</v>
      </c>
      <c r="D14" s="434" t="s">
        <v>332</v>
      </c>
      <c r="E14" s="285">
        <v>1136.2</v>
      </c>
      <c r="F14" s="435"/>
      <c r="G14" s="324">
        <f>B14*E14</f>
        <v>7953.4000000000005</v>
      </c>
      <c r="H14" s="514"/>
    </row>
    <row r="15" spans="1:8" ht="15.75" x14ac:dyDescent="0.25">
      <c r="A15" s="423">
        <v>14</v>
      </c>
      <c r="B15" s="264">
        <v>1</v>
      </c>
      <c r="C15" s="258" t="s">
        <v>28</v>
      </c>
      <c r="D15" s="73" t="s">
        <v>16</v>
      </c>
      <c r="E15" s="254">
        <v>47.87</v>
      </c>
      <c r="F15" s="424"/>
      <c r="G15" s="255">
        <f t="shared" si="0"/>
        <v>47.87</v>
      </c>
      <c r="H15" s="514"/>
    </row>
    <row r="16" spans="1:8" ht="15.75" x14ac:dyDescent="0.25">
      <c r="A16" s="423">
        <v>15</v>
      </c>
      <c r="B16" s="264">
        <v>310</v>
      </c>
      <c r="C16" s="258" t="s">
        <v>29</v>
      </c>
      <c r="D16" s="36" t="s">
        <v>333</v>
      </c>
      <c r="E16" s="254">
        <v>124</v>
      </c>
      <c r="F16" s="424"/>
      <c r="G16" s="255">
        <f t="shared" si="0"/>
        <v>38440</v>
      </c>
      <c r="H16" s="514"/>
    </row>
    <row r="17" spans="1:8" ht="15.75" x14ac:dyDescent="0.25">
      <c r="A17" s="338">
        <v>16</v>
      </c>
      <c r="B17" s="264">
        <v>1</v>
      </c>
      <c r="C17" s="258" t="s">
        <v>29</v>
      </c>
      <c r="D17" s="36" t="s">
        <v>212</v>
      </c>
      <c r="E17" s="259">
        <v>31.4</v>
      </c>
      <c r="F17" s="424"/>
      <c r="G17" s="255">
        <f t="shared" si="0"/>
        <v>31.4</v>
      </c>
      <c r="H17" s="514"/>
    </row>
    <row r="18" spans="1:8" ht="15.75" x14ac:dyDescent="0.25">
      <c r="A18" s="423">
        <v>17</v>
      </c>
      <c r="B18" s="264">
        <v>44</v>
      </c>
      <c r="C18" s="258" t="s">
        <v>29</v>
      </c>
      <c r="D18" s="403" t="s">
        <v>334</v>
      </c>
      <c r="E18" s="259">
        <v>26.41</v>
      </c>
      <c r="F18" s="424"/>
      <c r="G18" s="255">
        <f t="shared" si="0"/>
        <v>1162.04</v>
      </c>
      <c r="H18" s="514"/>
    </row>
    <row r="19" spans="1:8" ht="15.75" x14ac:dyDescent="0.25">
      <c r="A19" s="423">
        <v>18</v>
      </c>
      <c r="B19" s="264">
        <v>34</v>
      </c>
      <c r="C19" s="258" t="s">
        <v>29</v>
      </c>
      <c r="D19" s="403" t="s">
        <v>335</v>
      </c>
      <c r="E19" s="259">
        <v>82.01</v>
      </c>
      <c r="F19" s="424"/>
      <c r="G19" s="255">
        <f t="shared" si="0"/>
        <v>2788.34</v>
      </c>
      <c r="H19" s="514"/>
    </row>
    <row r="20" spans="1:8" ht="15.75" x14ac:dyDescent="0.25">
      <c r="A20" s="423">
        <v>19</v>
      </c>
      <c r="B20" s="260">
        <v>4</v>
      </c>
      <c r="C20" s="258" t="s">
        <v>46</v>
      </c>
      <c r="D20" s="261" t="s">
        <v>45</v>
      </c>
      <c r="E20" s="259">
        <v>3.3</v>
      </c>
      <c r="F20" s="424"/>
      <c r="G20" s="255">
        <f t="shared" si="0"/>
        <v>13.2</v>
      </c>
      <c r="H20" s="514"/>
    </row>
    <row r="21" spans="1:8" ht="15.75" x14ac:dyDescent="0.25">
      <c r="A21" s="338">
        <v>20</v>
      </c>
      <c r="B21" s="264">
        <v>100</v>
      </c>
      <c r="C21" s="258" t="s">
        <v>28</v>
      </c>
      <c r="D21" s="251" t="s">
        <v>253</v>
      </c>
      <c r="E21" s="269">
        <v>0.65</v>
      </c>
      <c r="F21" s="424"/>
      <c r="G21" s="255">
        <f t="shared" si="0"/>
        <v>65</v>
      </c>
      <c r="H21" s="514"/>
    </row>
    <row r="22" spans="1:8" ht="15.75" x14ac:dyDescent="0.25">
      <c r="A22" s="423">
        <v>21</v>
      </c>
      <c r="B22" s="260">
        <v>1</v>
      </c>
      <c r="C22" s="260" t="s">
        <v>28</v>
      </c>
      <c r="D22" s="261" t="s">
        <v>337</v>
      </c>
      <c r="E22" s="259">
        <v>18.59</v>
      </c>
      <c r="F22" s="424"/>
      <c r="G22" s="255">
        <f t="shared" si="0"/>
        <v>18.59</v>
      </c>
      <c r="H22" s="514"/>
    </row>
    <row r="23" spans="1:8" ht="16.5" thickBot="1" x14ac:dyDescent="0.3">
      <c r="A23" s="436">
        <v>23</v>
      </c>
      <c r="B23" s="337">
        <v>8</v>
      </c>
      <c r="C23" s="302" t="s">
        <v>28</v>
      </c>
      <c r="D23" s="437" t="s">
        <v>336</v>
      </c>
      <c r="E23" s="279">
        <v>809</v>
      </c>
      <c r="F23" s="279"/>
      <c r="G23" s="303">
        <f t="shared" si="0"/>
        <v>6472</v>
      </c>
      <c r="H23" s="515"/>
    </row>
    <row r="24" spans="1:8" ht="15.75" x14ac:dyDescent="0.25">
      <c r="A24" s="431">
        <v>24</v>
      </c>
      <c r="B24" s="432">
        <v>50</v>
      </c>
      <c r="C24" s="433" t="s">
        <v>29</v>
      </c>
      <c r="D24" s="434" t="s">
        <v>341</v>
      </c>
      <c r="E24" s="438">
        <v>9.82</v>
      </c>
      <c r="F24" s="438"/>
      <c r="G24" s="442">
        <f t="shared" si="0"/>
        <v>491</v>
      </c>
      <c r="H24" s="513" t="s">
        <v>339</v>
      </c>
    </row>
    <row r="25" spans="1:8" ht="15.75" x14ac:dyDescent="0.25">
      <c r="A25" s="423">
        <v>25</v>
      </c>
      <c r="B25" s="264">
        <v>100</v>
      </c>
      <c r="C25" s="267" t="s">
        <v>29</v>
      </c>
      <c r="D25" s="430" t="s">
        <v>340</v>
      </c>
      <c r="E25" s="336">
        <v>11.7</v>
      </c>
      <c r="F25" s="336"/>
      <c r="G25" s="443">
        <f t="shared" si="0"/>
        <v>1170</v>
      </c>
      <c r="H25" s="514"/>
    </row>
    <row r="26" spans="1:8" ht="16.5" thickBot="1" x14ac:dyDescent="0.3">
      <c r="A26" s="436">
        <v>26</v>
      </c>
      <c r="B26" s="337">
        <v>100</v>
      </c>
      <c r="C26" s="302" t="s">
        <v>29</v>
      </c>
      <c r="D26" s="439" t="s">
        <v>342</v>
      </c>
      <c r="E26" s="279">
        <v>0.32</v>
      </c>
      <c r="F26" s="271"/>
      <c r="G26" s="444">
        <f t="shared" si="0"/>
        <v>32</v>
      </c>
      <c r="H26" s="515"/>
    </row>
    <row r="27" spans="1:8" ht="15.75" x14ac:dyDescent="0.25">
      <c r="A27" s="248"/>
      <c r="B27" s="248"/>
      <c r="C27" s="248"/>
      <c r="D27" s="248"/>
      <c r="E27" s="287"/>
      <c r="F27" s="248"/>
      <c r="G27" s="329">
        <f>SUM(G2:G26)</f>
        <v>63242.319999999992</v>
      </c>
      <c r="H27" s="248"/>
    </row>
  </sheetData>
  <mergeCells count="2">
    <mergeCell ref="H2:H23"/>
    <mergeCell ref="H24:H26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="90" zoomScaleNormal="90" workbookViewId="0">
      <selection activeCell="L6" sqref="L6"/>
    </sheetView>
  </sheetViews>
  <sheetFormatPr defaultRowHeight="15" x14ac:dyDescent="0.25"/>
  <cols>
    <col min="1" max="1" width="4.28515625" style="458" customWidth="1"/>
    <col min="2" max="2" width="3.85546875" style="457" customWidth="1"/>
    <col min="3" max="3" width="4.42578125" style="457" customWidth="1"/>
    <col min="4" max="4" width="54.5703125" style="457" customWidth="1"/>
    <col min="5" max="6" width="12.7109375" style="467" hidden="1" customWidth="1"/>
    <col min="7" max="7" width="13.85546875" style="467" customWidth="1"/>
    <col min="8" max="8" width="14.140625" style="467" customWidth="1"/>
    <col min="9" max="16384" width="9.140625" style="457"/>
  </cols>
  <sheetData>
    <row r="1" spans="1:8" ht="15.95" customHeight="1" x14ac:dyDescent="0.25">
      <c r="A1" s="517" t="s">
        <v>371</v>
      </c>
      <c r="B1" s="517"/>
      <c r="C1" s="517"/>
      <c r="D1" s="517"/>
      <c r="E1" s="517"/>
      <c r="F1" s="517"/>
      <c r="G1" s="517"/>
      <c r="H1" s="517"/>
    </row>
    <row r="2" spans="1:8" s="459" customFormat="1" ht="15.95" customHeight="1" thickBot="1" x14ac:dyDescent="0.3">
      <c r="A2" s="520" t="s">
        <v>380</v>
      </c>
      <c r="B2" s="521"/>
      <c r="C2" s="521"/>
      <c r="D2" s="521"/>
      <c r="E2" s="521"/>
      <c r="F2" s="521"/>
      <c r="G2" s="521"/>
      <c r="H2" s="521"/>
    </row>
    <row r="3" spans="1:8" s="459" customFormat="1" ht="47.1" customHeight="1" thickBot="1" x14ac:dyDescent="0.3">
      <c r="A3" s="490" t="s">
        <v>366</v>
      </c>
      <c r="B3" s="491" t="s">
        <v>360</v>
      </c>
      <c r="C3" s="491" t="s">
        <v>98</v>
      </c>
      <c r="D3" s="103" t="s">
        <v>397</v>
      </c>
      <c r="E3" s="492" t="s">
        <v>363</v>
      </c>
      <c r="F3" s="493" t="s">
        <v>364</v>
      </c>
      <c r="G3" s="494" t="s">
        <v>361</v>
      </c>
      <c r="H3" s="495" t="s">
        <v>362</v>
      </c>
    </row>
    <row r="4" spans="1:8" ht="15" customHeight="1" x14ac:dyDescent="0.25">
      <c r="A4" s="460" t="s">
        <v>346</v>
      </c>
      <c r="B4" s="499">
        <v>100</v>
      </c>
      <c r="C4" s="499" t="s">
        <v>28</v>
      </c>
      <c r="D4" s="500" t="s">
        <v>381</v>
      </c>
      <c r="E4" s="498">
        <v>1231</v>
      </c>
      <c r="F4" s="466">
        <f t="shared" ref="F4:F5" si="0">B4*E4</f>
        <v>123100</v>
      </c>
      <c r="G4" s="484" t="s">
        <v>373</v>
      </c>
      <c r="H4" s="471" t="e">
        <f t="shared" ref="H4:H5" si="1">B4*G4</f>
        <v>#VALUE!</v>
      </c>
    </row>
    <row r="5" spans="1:8" ht="15" customHeight="1" x14ac:dyDescent="0.25">
      <c r="A5" s="460" t="s">
        <v>347</v>
      </c>
      <c r="B5" s="499">
        <v>15</v>
      </c>
      <c r="C5" s="499" t="s">
        <v>28</v>
      </c>
      <c r="D5" s="500" t="s">
        <v>382</v>
      </c>
      <c r="E5" s="498">
        <v>1481</v>
      </c>
      <c r="F5" s="466">
        <f t="shared" si="0"/>
        <v>22215</v>
      </c>
      <c r="G5" s="484" t="s">
        <v>373</v>
      </c>
      <c r="H5" s="471" t="e">
        <f t="shared" si="1"/>
        <v>#VALUE!</v>
      </c>
    </row>
    <row r="6" spans="1:8" ht="15" customHeight="1" x14ac:dyDescent="0.25">
      <c r="A6" s="460" t="s">
        <v>348</v>
      </c>
      <c r="B6" s="499">
        <v>20</v>
      </c>
      <c r="C6" s="499" t="s">
        <v>28</v>
      </c>
      <c r="D6" s="500" t="s">
        <v>383</v>
      </c>
      <c r="E6" s="498">
        <v>786</v>
      </c>
      <c r="F6" s="466">
        <f t="shared" ref="F6:F19" si="2">B6*E6</f>
        <v>15720</v>
      </c>
      <c r="G6" s="484" t="s">
        <v>373</v>
      </c>
      <c r="H6" s="471" t="e">
        <f t="shared" ref="H6:H19" si="3">B6*G6</f>
        <v>#VALUE!</v>
      </c>
    </row>
    <row r="7" spans="1:8" ht="15" customHeight="1" x14ac:dyDescent="0.25">
      <c r="A7" s="460" t="s">
        <v>349</v>
      </c>
      <c r="B7" s="499">
        <v>15</v>
      </c>
      <c r="C7" s="499" t="s">
        <v>28</v>
      </c>
      <c r="D7" s="500" t="s">
        <v>384</v>
      </c>
      <c r="E7" s="498">
        <v>114</v>
      </c>
      <c r="F7" s="466">
        <f t="shared" si="2"/>
        <v>1710</v>
      </c>
      <c r="G7" s="484" t="s">
        <v>373</v>
      </c>
      <c r="H7" s="471" t="e">
        <f t="shared" si="3"/>
        <v>#VALUE!</v>
      </c>
    </row>
    <row r="8" spans="1:8" ht="15" customHeight="1" x14ac:dyDescent="0.25">
      <c r="A8" s="460" t="s">
        <v>350</v>
      </c>
      <c r="B8" s="499">
        <v>40</v>
      </c>
      <c r="C8" s="499" t="s">
        <v>28</v>
      </c>
      <c r="D8" s="500" t="s">
        <v>385</v>
      </c>
      <c r="E8" s="498">
        <v>156</v>
      </c>
      <c r="F8" s="466">
        <f t="shared" si="2"/>
        <v>6240</v>
      </c>
      <c r="G8" s="484" t="s">
        <v>373</v>
      </c>
      <c r="H8" s="471" t="e">
        <f t="shared" si="3"/>
        <v>#VALUE!</v>
      </c>
    </row>
    <row r="9" spans="1:8" ht="15" customHeight="1" x14ac:dyDescent="0.25">
      <c r="A9" s="460" t="s">
        <v>351</v>
      </c>
      <c r="B9" s="499">
        <v>12</v>
      </c>
      <c r="C9" s="499" t="s">
        <v>28</v>
      </c>
      <c r="D9" s="500" t="s">
        <v>386</v>
      </c>
      <c r="E9" s="498">
        <v>120</v>
      </c>
      <c r="F9" s="466">
        <f t="shared" si="2"/>
        <v>1440</v>
      </c>
      <c r="G9" s="484" t="s">
        <v>373</v>
      </c>
      <c r="H9" s="471" t="e">
        <f t="shared" si="3"/>
        <v>#VALUE!</v>
      </c>
    </row>
    <row r="10" spans="1:8" ht="15" customHeight="1" x14ac:dyDescent="0.25">
      <c r="A10" s="460" t="s">
        <v>352</v>
      </c>
      <c r="B10" s="499">
        <v>20</v>
      </c>
      <c r="C10" s="499" t="s">
        <v>28</v>
      </c>
      <c r="D10" s="500" t="s">
        <v>387</v>
      </c>
      <c r="E10" s="498">
        <v>102.49</v>
      </c>
      <c r="F10" s="466">
        <f t="shared" si="2"/>
        <v>2049.7999999999997</v>
      </c>
      <c r="G10" s="484" t="s">
        <v>373</v>
      </c>
      <c r="H10" s="471" t="e">
        <f t="shared" si="3"/>
        <v>#VALUE!</v>
      </c>
    </row>
    <row r="11" spans="1:8" ht="15" customHeight="1" x14ac:dyDescent="0.25">
      <c r="A11" s="460" t="s">
        <v>353</v>
      </c>
      <c r="B11" s="499">
        <v>100</v>
      </c>
      <c r="C11" s="499" t="s">
        <v>28</v>
      </c>
      <c r="D11" s="500" t="s">
        <v>388</v>
      </c>
      <c r="E11" s="498">
        <v>79.34</v>
      </c>
      <c r="F11" s="466">
        <f t="shared" si="2"/>
        <v>7934</v>
      </c>
      <c r="G11" s="484" t="s">
        <v>373</v>
      </c>
      <c r="H11" s="471" t="e">
        <f t="shared" si="3"/>
        <v>#VALUE!</v>
      </c>
    </row>
    <row r="12" spans="1:8" ht="15" customHeight="1" x14ac:dyDescent="0.25">
      <c r="A12" s="460" t="s">
        <v>354</v>
      </c>
      <c r="B12" s="499">
        <v>300</v>
      </c>
      <c r="C12" s="499" t="s">
        <v>28</v>
      </c>
      <c r="D12" s="500" t="s">
        <v>389</v>
      </c>
      <c r="E12" s="498">
        <v>94.32</v>
      </c>
      <c r="F12" s="466">
        <f t="shared" si="2"/>
        <v>28295.999999999996</v>
      </c>
      <c r="G12" s="484" t="s">
        <v>373</v>
      </c>
      <c r="H12" s="471" t="e">
        <f t="shared" si="3"/>
        <v>#VALUE!</v>
      </c>
    </row>
    <row r="13" spans="1:8" ht="15" customHeight="1" x14ac:dyDescent="0.25">
      <c r="A13" s="460" t="s">
        <v>355</v>
      </c>
      <c r="B13" s="499">
        <v>10</v>
      </c>
      <c r="C13" s="499" t="s">
        <v>28</v>
      </c>
      <c r="D13" s="500" t="s">
        <v>390</v>
      </c>
      <c r="E13" s="498">
        <v>94.32</v>
      </c>
      <c r="F13" s="466">
        <f t="shared" si="2"/>
        <v>943.19999999999993</v>
      </c>
      <c r="G13" s="484" t="s">
        <v>373</v>
      </c>
      <c r="H13" s="471" t="e">
        <f t="shared" si="3"/>
        <v>#VALUE!</v>
      </c>
    </row>
    <row r="14" spans="1:8" ht="15" customHeight="1" x14ac:dyDescent="0.25">
      <c r="A14" s="460" t="s">
        <v>356</v>
      </c>
      <c r="B14" s="499">
        <v>500</v>
      </c>
      <c r="C14" s="499" t="s">
        <v>28</v>
      </c>
      <c r="D14" s="500" t="s">
        <v>391</v>
      </c>
      <c r="E14" s="498">
        <v>94.32</v>
      </c>
      <c r="F14" s="466">
        <f t="shared" si="2"/>
        <v>47160</v>
      </c>
      <c r="G14" s="484" t="s">
        <v>373</v>
      </c>
      <c r="H14" s="471" t="e">
        <f t="shared" si="3"/>
        <v>#VALUE!</v>
      </c>
    </row>
    <row r="15" spans="1:8" ht="15" customHeight="1" x14ac:dyDescent="0.25">
      <c r="A15" s="460" t="s">
        <v>357</v>
      </c>
      <c r="B15" s="499">
        <v>400</v>
      </c>
      <c r="C15" s="499" t="s">
        <v>28</v>
      </c>
      <c r="D15" s="500" t="s">
        <v>392</v>
      </c>
      <c r="E15" s="498">
        <v>87.89</v>
      </c>
      <c r="F15" s="466">
        <f t="shared" si="2"/>
        <v>35156</v>
      </c>
      <c r="G15" s="484" t="s">
        <v>373</v>
      </c>
      <c r="H15" s="471" t="e">
        <f t="shared" si="3"/>
        <v>#VALUE!</v>
      </c>
    </row>
    <row r="16" spans="1:8" ht="15" customHeight="1" x14ac:dyDescent="0.25">
      <c r="A16" s="460" t="s">
        <v>358</v>
      </c>
      <c r="B16" s="499">
        <v>6</v>
      </c>
      <c r="C16" s="499" t="s">
        <v>28</v>
      </c>
      <c r="D16" s="500" t="s">
        <v>393</v>
      </c>
      <c r="E16" s="498">
        <v>23.2</v>
      </c>
      <c r="F16" s="466">
        <f t="shared" si="2"/>
        <v>139.19999999999999</v>
      </c>
      <c r="G16" s="484" t="s">
        <v>373</v>
      </c>
      <c r="H16" s="471" t="e">
        <f t="shared" si="3"/>
        <v>#VALUE!</v>
      </c>
    </row>
    <row r="17" spans="1:8" ht="15" customHeight="1" x14ac:dyDescent="0.25">
      <c r="A17" s="460" t="s">
        <v>359</v>
      </c>
      <c r="B17" s="499">
        <v>3</v>
      </c>
      <c r="C17" s="499" t="s">
        <v>28</v>
      </c>
      <c r="D17" s="500" t="s">
        <v>394</v>
      </c>
      <c r="E17" s="498">
        <v>106</v>
      </c>
      <c r="F17" s="466">
        <f t="shared" si="2"/>
        <v>318</v>
      </c>
      <c r="G17" s="484" t="s">
        <v>373</v>
      </c>
      <c r="H17" s="471" t="e">
        <f t="shared" si="3"/>
        <v>#VALUE!</v>
      </c>
    </row>
    <row r="18" spans="1:8" ht="15" customHeight="1" x14ac:dyDescent="0.25">
      <c r="A18" s="460" t="s">
        <v>369</v>
      </c>
      <c r="B18" s="499">
        <v>40</v>
      </c>
      <c r="C18" s="499" t="s">
        <v>28</v>
      </c>
      <c r="D18" s="500" t="s">
        <v>395</v>
      </c>
      <c r="E18" s="498">
        <v>106</v>
      </c>
      <c r="F18" s="466">
        <f t="shared" si="2"/>
        <v>4240</v>
      </c>
      <c r="G18" s="484" t="s">
        <v>373</v>
      </c>
      <c r="H18" s="471" t="e">
        <f t="shared" si="3"/>
        <v>#VALUE!</v>
      </c>
    </row>
    <row r="19" spans="1:8" ht="15" customHeight="1" x14ac:dyDescent="0.25">
      <c r="A19" s="460" t="s">
        <v>370</v>
      </c>
      <c r="B19" s="499">
        <v>2</v>
      </c>
      <c r="C19" s="499" t="s">
        <v>28</v>
      </c>
      <c r="D19" s="500" t="s">
        <v>396</v>
      </c>
      <c r="E19" s="498">
        <v>106</v>
      </c>
      <c r="F19" s="466">
        <f t="shared" si="2"/>
        <v>212</v>
      </c>
      <c r="G19" s="484" t="s">
        <v>373</v>
      </c>
      <c r="H19" s="471" t="e">
        <f t="shared" si="3"/>
        <v>#VALUE!</v>
      </c>
    </row>
    <row r="20" spans="1:8" s="459" customFormat="1" ht="15" customHeight="1" thickBot="1" x14ac:dyDescent="0.3">
      <c r="A20" s="482"/>
      <c r="B20" s="483"/>
      <c r="C20" s="485"/>
      <c r="D20" s="486" t="s">
        <v>368</v>
      </c>
      <c r="E20" s="526">
        <f>SUM(F4:F19)</f>
        <v>296873.2</v>
      </c>
      <c r="F20" s="527"/>
      <c r="G20" s="524" t="e">
        <f>SUM(H4:H19)</f>
        <v>#VALUE!</v>
      </c>
      <c r="H20" s="525" t="e">
        <f>SUM(H3:H19)</f>
        <v>#VALUE!</v>
      </c>
    </row>
    <row r="21" spans="1:8" ht="15" customHeight="1" thickBot="1" x14ac:dyDescent="0.3">
      <c r="A21" s="487"/>
      <c r="B21" s="488"/>
      <c r="C21" s="488"/>
      <c r="D21" s="489" t="s">
        <v>365</v>
      </c>
      <c r="E21" s="518"/>
      <c r="F21" s="519"/>
      <c r="G21" s="518" t="e">
        <f>G20+#REF!+#REF!</f>
        <v>#VALUE!</v>
      </c>
      <c r="H21" s="519"/>
    </row>
    <row r="22" spans="1:8" ht="15" customHeight="1" x14ac:dyDescent="0.25">
      <c r="A22" s="472" t="s">
        <v>377</v>
      </c>
      <c r="B22" s="473"/>
      <c r="C22" s="472"/>
      <c r="D22" s="474"/>
      <c r="E22" s="474"/>
      <c r="F22" s="468"/>
    </row>
    <row r="23" spans="1:8" ht="15" customHeight="1" x14ac:dyDescent="0.25">
      <c r="A23" s="472" t="s">
        <v>378</v>
      </c>
      <c r="B23" s="473"/>
      <c r="C23" s="472"/>
      <c r="D23" s="474"/>
      <c r="E23" s="474"/>
      <c r="F23" s="468"/>
    </row>
    <row r="24" spans="1:8" ht="15" customHeight="1" x14ac:dyDescent="0.25">
      <c r="A24" s="475" t="s">
        <v>367</v>
      </c>
      <c r="B24" s="522" t="s">
        <v>376</v>
      </c>
      <c r="C24" s="522"/>
      <c r="D24" s="522"/>
      <c r="F24" s="468"/>
      <c r="G24" s="497" t="s">
        <v>372</v>
      </c>
      <c r="H24" s="477"/>
    </row>
    <row r="25" spans="1:8" ht="15" customHeight="1" x14ac:dyDescent="0.25">
      <c r="A25" s="476"/>
      <c r="B25" s="477"/>
      <c r="C25" s="477"/>
      <c r="D25" s="478"/>
      <c r="E25" s="477"/>
      <c r="F25" s="468"/>
    </row>
    <row r="26" spans="1:8" ht="15" customHeight="1" x14ac:dyDescent="0.25">
      <c r="A26" s="476"/>
      <c r="B26" s="477"/>
      <c r="C26" s="477"/>
      <c r="D26" s="478"/>
      <c r="E26" s="477"/>
      <c r="F26" s="468"/>
    </row>
    <row r="27" spans="1:8" x14ac:dyDescent="0.25">
      <c r="A27" s="476"/>
      <c r="B27" s="477"/>
      <c r="C27" s="477"/>
      <c r="D27" s="478"/>
      <c r="E27" s="477"/>
      <c r="F27" s="468"/>
    </row>
    <row r="28" spans="1:8" x14ac:dyDescent="0.25">
      <c r="A28" s="479"/>
      <c r="B28" s="480"/>
      <c r="C28" s="480"/>
      <c r="D28" s="481"/>
      <c r="E28" s="481"/>
      <c r="F28" s="468"/>
    </row>
    <row r="29" spans="1:8" x14ac:dyDescent="0.25">
      <c r="A29" s="474"/>
      <c r="B29" s="474"/>
      <c r="C29" s="474"/>
      <c r="D29" s="523" t="s">
        <v>379</v>
      </c>
      <c r="E29" s="523"/>
      <c r="F29" s="523"/>
      <c r="G29" s="523"/>
      <c r="H29" s="496"/>
    </row>
    <row r="30" spans="1:8" x14ac:dyDescent="0.25">
      <c r="A30" s="474"/>
      <c r="B30" s="480"/>
      <c r="C30" s="480"/>
      <c r="D30" s="516" t="s">
        <v>375</v>
      </c>
      <c r="E30" s="516"/>
      <c r="F30" s="516"/>
      <c r="G30" s="516"/>
      <c r="H30" s="480"/>
    </row>
    <row r="31" spans="1:8" x14ac:dyDescent="0.25">
      <c r="A31" s="461"/>
      <c r="B31" s="461"/>
      <c r="C31" s="461"/>
      <c r="D31" s="516" t="s">
        <v>374</v>
      </c>
      <c r="E31" s="516"/>
      <c r="F31" s="516"/>
      <c r="G31" s="516"/>
      <c r="H31" s="480"/>
    </row>
    <row r="32" spans="1:8" x14ac:dyDescent="0.25">
      <c r="A32" s="461"/>
      <c r="B32" s="461"/>
      <c r="C32" s="461"/>
      <c r="D32" s="464"/>
      <c r="E32" s="468"/>
      <c r="F32" s="468"/>
    </row>
    <row r="33" spans="1:6" x14ac:dyDescent="0.25">
      <c r="A33" s="461"/>
      <c r="B33" s="461"/>
      <c r="C33" s="461"/>
      <c r="D33" s="464"/>
      <c r="E33" s="468"/>
      <c r="F33" s="468"/>
    </row>
    <row r="34" spans="1:6" x14ac:dyDescent="0.25">
      <c r="A34" s="461"/>
      <c r="B34" s="461"/>
      <c r="C34" s="461"/>
      <c r="D34" s="464"/>
      <c r="E34" s="468"/>
      <c r="F34" s="468"/>
    </row>
    <row r="35" spans="1:6" x14ac:dyDescent="0.25">
      <c r="A35" s="461"/>
      <c r="B35" s="461"/>
      <c r="C35" s="461"/>
      <c r="D35" s="464"/>
      <c r="E35" s="468"/>
      <c r="F35" s="468"/>
    </row>
    <row r="36" spans="1:6" x14ac:dyDescent="0.25">
      <c r="A36" s="461"/>
      <c r="B36" s="461"/>
      <c r="C36" s="461"/>
      <c r="D36" s="464"/>
      <c r="E36" s="468"/>
      <c r="F36" s="468"/>
    </row>
    <row r="37" spans="1:6" x14ac:dyDescent="0.25">
      <c r="A37" s="461"/>
      <c r="B37" s="461"/>
      <c r="C37" s="461"/>
      <c r="D37" s="464"/>
      <c r="E37" s="468"/>
      <c r="F37" s="468"/>
    </row>
    <row r="38" spans="1:6" x14ac:dyDescent="0.25">
      <c r="A38" s="461"/>
      <c r="B38" s="461"/>
      <c r="C38" s="461"/>
      <c r="D38" s="464"/>
      <c r="E38" s="468"/>
      <c r="F38" s="468"/>
    </row>
    <row r="39" spans="1:6" x14ac:dyDescent="0.25">
      <c r="A39" s="461"/>
      <c r="B39" s="463"/>
      <c r="C39" s="463"/>
      <c r="D39" s="465"/>
      <c r="E39" s="470"/>
      <c r="F39" s="468"/>
    </row>
    <row r="40" spans="1:6" x14ac:dyDescent="0.25">
      <c r="A40" s="461"/>
      <c r="B40" s="463"/>
      <c r="C40" s="463"/>
      <c r="D40" s="465"/>
      <c r="E40" s="470"/>
      <c r="F40" s="468"/>
    </row>
    <row r="41" spans="1:6" x14ac:dyDescent="0.25">
      <c r="A41" s="461"/>
      <c r="B41" s="462"/>
      <c r="C41" s="462"/>
      <c r="D41" s="464"/>
      <c r="E41" s="468"/>
      <c r="F41" s="469"/>
    </row>
  </sheetData>
  <mergeCells count="10">
    <mergeCell ref="D31:G31"/>
    <mergeCell ref="A1:H1"/>
    <mergeCell ref="D30:G30"/>
    <mergeCell ref="E21:F21"/>
    <mergeCell ref="G21:H21"/>
    <mergeCell ref="A2:H2"/>
    <mergeCell ref="B24:D24"/>
    <mergeCell ref="D29:G29"/>
    <mergeCell ref="G20:H20"/>
    <mergeCell ref="E20:F20"/>
  </mergeCells>
  <printOptions horizontalCentered="1"/>
  <pageMargins left="0.31496062992125984" right="0.31496062992125984" top="0.35433070866141736" bottom="0.35433070866141736" header="0" footer="0.15748031496062992"/>
  <pageSetup paperSize="9" fitToHeight="4" orientation="portrait" r:id="rId1"/>
  <headerFooter>
    <oddFooter>&amp;L&amp;F&amp;RStránka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Normal="100" workbookViewId="0">
      <selection activeCell="F1" sqref="F1:H1"/>
    </sheetView>
  </sheetViews>
  <sheetFormatPr defaultRowHeight="15" x14ac:dyDescent="0.25"/>
  <cols>
    <col min="1" max="1" width="4.7109375" customWidth="1"/>
    <col min="2" max="3" width="6.7109375" customWidth="1"/>
    <col min="4" max="4" width="11.7109375" style="148" customWidth="1"/>
    <col min="5" max="5" width="67.140625" customWidth="1"/>
    <col min="6" max="8" width="10.7109375" customWidth="1"/>
  </cols>
  <sheetData>
    <row r="1" spans="1:8" ht="45.75" customHeight="1" thickBot="1" x14ac:dyDescent="0.3">
      <c r="A1" s="9"/>
      <c r="B1" s="128"/>
      <c r="C1" s="128"/>
      <c r="D1" s="147"/>
      <c r="E1" s="103" t="s">
        <v>102</v>
      </c>
      <c r="F1" s="19" t="s">
        <v>24</v>
      </c>
      <c r="G1" s="146" t="s">
        <v>126</v>
      </c>
      <c r="H1" s="20" t="s">
        <v>25</v>
      </c>
    </row>
    <row r="2" spans="1:8" ht="18" customHeight="1" x14ac:dyDescent="0.25">
      <c r="A2" s="130"/>
      <c r="B2" s="126"/>
      <c r="C2" s="135" t="s">
        <v>98</v>
      </c>
      <c r="D2" s="135" t="s">
        <v>99</v>
      </c>
      <c r="E2" s="127"/>
      <c r="F2" s="127"/>
      <c r="G2" s="131"/>
      <c r="H2" s="143"/>
    </row>
    <row r="3" spans="1:8" ht="18" customHeight="1" x14ac:dyDescent="0.25">
      <c r="A3" s="129">
        <v>1</v>
      </c>
      <c r="B3" s="124">
        <v>1</v>
      </c>
      <c r="C3" s="124" t="s">
        <v>28</v>
      </c>
      <c r="D3" s="124">
        <v>2050818</v>
      </c>
      <c r="E3" s="13" t="s">
        <v>103</v>
      </c>
      <c r="F3" s="136">
        <f>G3/1.21</f>
        <v>158.87603305785126</v>
      </c>
      <c r="G3" s="132">
        <v>192.24</v>
      </c>
      <c r="H3" s="144">
        <f>B3*F3</f>
        <v>158.87603305785126</v>
      </c>
    </row>
    <row r="4" spans="1:8" ht="18" customHeight="1" x14ac:dyDescent="0.25">
      <c r="A4" s="123">
        <v>2</v>
      </c>
      <c r="B4" s="124">
        <v>1</v>
      </c>
      <c r="C4" s="124" t="s">
        <v>28</v>
      </c>
      <c r="D4" s="124">
        <v>2052158</v>
      </c>
      <c r="E4" s="13" t="s">
        <v>104</v>
      </c>
      <c r="F4" s="136">
        <f t="shared" ref="F4:F32" si="0">G4/1.21</f>
        <v>193.72727272727272</v>
      </c>
      <c r="G4" s="132">
        <v>234.41</v>
      </c>
      <c r="H4" s="144">
        <f t="shared" ref="H4:H32" si="1">B4*F4</f>
        <v>193.72727272727272</v>
      </c>
    </row>
    <row r="5" spans="1:8" ht="18" customHeight="1" x14ac:dyDescent="0.25">
      <c r="A5" s="123">
        <v>3</v>
      </c>
      <c r="B5" s="124">
        <v>1</v>
      </c>
      <c r="C5" s="124" t="s">
        <v>28</v>
      </c>
      <c r="D5" s="124">
        <v>7061144</v>
      </c>
      <c r="E5" s="125" t="s">
        <v>105</v>
      </c>
      <c r="F5" s="136">
        <f t="shared" si="0"/>
        <v>115.50413223140495</v>
      </c>
      <c r="G5" s="132">
        <v>139.76</v>
      </c>
      <c r="H5" s="144">
        <f t="shared" si="1"/>
        <v>115.50413223140495</v>
      </c>
    </row>
    <row r="6" spans="1:8" ht="18" customHeight="1" x14ac:dyDescent="0.25">
      <c r="A6" s="123">
        <v>4</v>
      </c>
      <c r="B6" s="124">
        <v>1</v>
      </c>
      <c r="C6" s="124" t="s">
        <v>28</v>
      </c>
      <c r="D6" s="124">
        <v>7001404</v>
      </c>
      <c r="E6" s="125" t="s">
        <v>106</v>
      </c>
      <c r="F6" s="136">
        <f t="shared" si="0"/>
        <v>108.900826446281</v>
      </c>
      <c r="G6" s="132">
        <v>131.77000000000001</v>
      </c>
      <c r="H6" s="144">
        <f t="shared" si="1"/>
        <v>108.900826446281</v>
      </c>
    </row>
    <row r="7" spans="1:8" ht="18" customHeight="1" x14ac:dyDescent="0.25">
      <c r="A7" s="129">
        <v>5</v>
      </c>
      <c r="B7" s="124">
        <v>1</v>
      </c>
      <c r="C7" s="124" t="s">
        <v>28</v>
      </c>
      <c r="D7" s="124">
        <v>3115045</v>
      </c>
      <c r="E7" s="13" t="s">
        <v>107</v>
      </c>
      <c r="F7" s="136">
        <f t="shared" si="0"/>
        <v>374.23966942148758</v>
      </c>
      <c r="G7" s="132">
        <v>452.83</v>
      </c>
      <c r="H7" s="144">
        <f t="shared" si="1"/>
        <v>374.23966942148758</v>
      </c>
    </row>
    <row r="8" spans="1:8" ht="18" customHeight="1" x14ac:dyDescent="0.25">
      <c r="A8" s="123">
        <v>6</v>
      </c>
      <c r="B8" s="124">
        <v>1</v>
      </c>
      <c r="C8" s="124" t="s">
        <v>28</v>
      </c>
      <c r="D8" s="124">
        <v>7007600</v>
      </c>
      <c r="E8" s="13" t="s">
        <v>108</v>
      </c>
      <c r="F8" s="136">
        <f t="shared" si="0"/>
        <v>352.10743801652893</v>
      </c>
      <c r="G8" s="132">
        <v>426.05</v>
      </c>
      <c r="H8" s="144">
        <f t="shared" si="1"/>
        <v>352.10743801652893</v>
      </c>
    </row>
    <row r="9" spans="1:8" ht="18" customHeight="1" x14ac:dyDescent="0.25">
      <c r="A9" s="123">
        <v>7</v>
      </c>
      <c r="B9" s="124">
        <v>1</v>
      </c>
      <c r="C9" s="124" t="s">
        <v>28</v>
      </c>
      <c r="D9" s="124">
        <v>2806100</v>
      </c>
      <c r="E9" s="13" t="s">
        <v>115</v>
      </c>
      <c r="F9" s="136">
        <f t="shared" si="0"/>
        <v>646.38016528925618</v>
      </c>
      <c r="G9" s="132">
        <v>782.12</v>
      </c>
      <c r="H9" s="144">
        <f t="shared" si="1"/>
        <v>646.38016528925618</v>
      </c>
    </row>
    <row r="10" spans="1:8" ht="18" customHeight="1" x14ac:dyDescent="0.25">
      <c r="A10" s="123">
        <v>8</v>
      </c>
      <c r="B10" s="124">
        <v>1</v>
      </c>
      <c r="C10" s="124" t="s">
        <v>28</v>
      </c>
      <c r="D10" s="124">
        <v>2010099</v>
      </c>
      <c r="E10" s="13" t="s">
        <v>109</v>
      </c>
      <c r="F10" s="136">
        <f t="shared" si="0"/>
        <v>910.07438016528931</v>
      </c>
      <c r="G10" s="132">
        <v>1101.19</v>
      </c>
      <c r="H10" s="144">
        <f t="shared" si="1"/>
        <v>910.07438016528931</v>
      </c>
    </row>
    <row r="11" spans="1:8" ht="18" customHeight="1" x14ac:dyDescent="0.25">
      <c r="A11" s="129">
        <v>9</v>
      </c>
      <c r="B11" s="124">
        <v>1</v>
      </c>
      <c r="C11" s="124" t="s">
        <v>28</v>
      </c>
      <c r="D11" s="124">
        <v>2845590</v>
      </c>
      <c r="E11" s="13" t="s">
        <v>110</v>
      </c>
      <c r="F11" s="136">
        <f t="shared" si="0"/>
        <v>311.09917355371903</v>
      </c>
      <c r="G11" s="132">
        <v>376.43</v>
      </c>
      <c r="H11" s="144">
        <f t="shared" si="1"/>
        <v>311.09917355371903</v>
      </c>
    </row>
    <row r="12" spans="1:8" ht="18" customHeight="1" x14ac:dyDescent="0.25">
      <c r="A12" s="123">
        <v>10</v>
      </c>
      <c r="B12" s="124">
        <v>2</v>
      </c>
      <c r="C12" s="124" t="s">
        <v>28</v>
      </c>
      <c r="D12" s="124">
        <v>2360015</v>
      </c>
      <c r="E12" s="13" t="s">
        <v>111</v>
      </c>
      <c r="F12" s="136">
        <f t="shared" si="0"/>
        <v>47.520661157024797</v>
      </c>
      <c r="G12" s="132">
        <v>57.5</v>
      </c>
      <c r="H12" s="144">
        <f t="shared" si="1"/>
        <v>95.041322314049594</v>
      </c>
    </row>
    <row r="13" spans="1:8" ht="18" customHeight="1" x14ac:dyDescent="0.25">
      <c r="A13" s="123">
        <v>11</v>
      </c>
      <c r="B13" s="124">
        <v>1</v>
      </c>
      <c r="C13" s="124" t="s">
        <v>28</v>
      </c>
      <c r="D13" s="124">
        <v>2090500</v>
      </c>
      <c r="E13" s="13" t="s">
        <v>112</v>
      </c>
      <c r="F13" s="136">
        <f t="shared" si="0"/>
        <v>151.84297520661156</v>
      </c>
      <c r="G13" s="132">
        <v>183.73</v>
      </c>
      <c r="H13" s="144">
        <f t="shared" si="1"/>
        <v>151.84297520661156</v>
      </c>
    </row>
    <row r="14" spans="1:8" ht="18" customHeight="1" x14ac:dyDescent="0.25">
      <c r="A14" s="123">
        <v>12</v>
      </c>
      <c r="B14" s="124">
        <v>1</v>
      </c>
      <c r="C14" s="124" t="s">
        <v>28</v>
      </c>
      <c r="D14" s="124">
        <v>2013811</v>
      </c>
      <c r="E14" s="13" t="s">
        <v>127</v>
      </c>
      <c r="F14" s="136">
        <f t="shared" si="0"/>
        <v>650.06611570247935</v>
      </c>
      <c r="G14" s="132">
        <v>786.58</v>
      </c>
      <c r="H14" s="144">
        <f t="shared" si="1"/>
        <v>650.06611570247935</v>
      </c>
    </row>
    <row r="15" spans="1:8" ht="18" customHeight="1" x14ac:dyDescent="0.25">
      <c r="A15" s="129">
        <v>13</v>
      </c>
      <c r="B15" s="124">
        <v>5</v>
      </c>
      <c r="C15" s="124" t="s">
        <v>28</v>
      </c>
      <c r="D15" s="124">
        <v>1221185</v>
      </c>
      <c r="E15" s="13" t="s">
        <v>113</v>
      </c>
      <c r="F15" s="136">
        <f t="shared" si="0"/>
        <v>76.561983471074385</v>
      </c>
      <c r="G15" s="132">
        <v>92.64</v>
      </c>
      <c r="H15" s="144">
        <f t="shared" si="1"/>
        <v>382.80991735537191</v>
      </c>
    </row>
    <row r="16" spans="1:8" ht="18" customHeight="1" x14ac:dyDescent="0.25">
      <c r="A16" s="123">
        <v>14</v>
      </c>
      <c r="B16" s="124">
        <v>1</v>
      </c>
      <c r="C16" s="124" t="s">
        <v>28</v>
      </c>
      <c r="D16" s="124">
        <v>2806050</v>
      </c>
      <c r="E16" s="13" t="s">
        <v>114</v>
      </c>
      <c r="F16" s="136">
        <f t="shared" si="0"/>
        <v>623.70247933884298</v>
      </c>
      <c r="G16" s="132">
        <v>754.68</v>
      </c>
      <c r="H16" s="144">
        <f t="shared" si="1"/>
        <v>623.70247933884298</v>
      </c>
    </row>
    <row r="17" spans="1:8" ht="18" customHeight="1" x14ac:dyDescent="0.25">
      <c r="A17" s="123">
        <v>15</v>
      </c>
      <c r="B17" s="124">
        <v>1</v>
      </c>
      <c r="C17" s="124" t="s">
        <v>28</v>
      </c>
      <c r="D17" s="124">
        <v>2806230</v>
      </c>
      <c r="E17" s="13" t="s">
        <v>116</v>
      </c>
      <c r="F17" s="136">
        <f t="shared" si="0"/>
        <v>637.56198347107443</v>
      </c>
      <c r="G17" s="132">
        <v>771.45</v>
      </c>
      <c r="H17" s="144">
        <f t="shared" si="1"/>
        <v>637.56198347107443</v>
      </c>
    </row>
    <row r="18" spans="1:8" ht="18" customHeight="1" x14ac:dyDescent="0.25">
      <c r="A18" s="123">
        <v>16</v>
      </c>
      <c r="B18" s="124">
        <v>1</v>
      </c>
      <c r="C18" s="124" t="s">
        <v>28</v>
      </c>
      <c r="D18" s="124">
        <v>2806140</v>
      </c>
      <c r="E18" s="13" t="s">
        <v>117</v>
      </c>
      <c r="F18" s="136">
        <f t="shared" si="0"/>
        <v>529.19834710743805</v>
      </c>
      <c r="G18" s="132">
        <v>640.33000000000004</v>
      </c>
      <c r="H18" s="144">
        <f t="shared" si="1"/>
        <v>529.19834710743805</v>
      </c>
    </row>
    <row r="19" spans="1:8" ht="18" customHeight="1" x14ac:dyDescent="0.25">
      <c r="A19" s="129">
        <v>17</v>
      </c>
      <c r="B19" s="124">
        <v>1</v>
      </c>
      <c r="C19" s="124" t="s">
        <v>28</v>
      </c>
      <c r="D19" s="124">
        <v>2806160</v>
      </c>
      <c r="E19" s="13" t="s">
        <v>118</v>
      </c>
      <c r="F19" s="136">
        <f t="shared" si="0"/>
        <v>704.3388429752066</v>
      </c>
      <c r="G19" s="132">
        <v>852.25</v>
      </c>
      <c r="H19" s="144">
        <f t="shared" si="1"/>
        <v>704.3388429752066</v>
      </c>
    </row>
    <row r="20" spans="1:8" ht="18" customHeight="1" x14ac:dyDescent="0.25">
      <c r="A20" s="123">
        <v>18</v>
      </c>
      <c r="B20" s="124">
        <v>1</v>
      </c>
      <c r="C20" s="124" t="s">
        <v>28</v>
      </c>
      <c r="D20" s="124">
        <v>7007624</v>
      </c>
      <c r="E20" s="13" t="s">
        <v>119</v>
      </c>
      <c r="F20" s="136">
        <f t="shared" si="0"/>
        <v>146.09090909090909</v>
      </c>
      <c r="G20" s="132">
        <v>176.77</v>
      </c>
      <c r="H20" s="144">
        <f t="shared" si="1"/>
        <v>146.09090909090909</v>
      </c>
    </row>
    <row r="21" spans="1:8" ht="18" customHeight="1" x14ac:dyDescent="0.25">
      <c r="A21" s="123">
        <v>19</v>
      </c>
      <c r="B21" s="124">
        <v>30</v>
      </c>
      <c r="C21" s="124" t="s">
        <v>28</v>
      </c>
      <c r="D21" s="124">
        <v>2092045</v>
      </c>
      <c r="E21" s="13" t="s">
        <v>120</v>
      </c>
      <c r="F21" s="136">
        <f t="shared" si="0"/>
        <v>4.4710743801652892</v>
      </c>
      <c r="G21" s="132">
        <v>5.41</v>
      </c>
      <c r="H21" s="144">
        <f t="shared" si="1"/>
        <v>134.13223140495867</v>
      </c>
    </row>
    <row r="22" spans="1:8" ht="18" customHeight="1" x14ac:dyDescent="0.25">
      <c r="A22" s="123">
        <v>20</v>
      </c>
      <c r="B22" s="124">
        <v>2</v>
      </c>
      <c r="C22" s="124" t="s">
        <v>28</v>
      </c>
      <c r="D22" s="124">
        <v>2802133</v>
      </c>
      <c r="E22" s="13" t="s">
        <v>121</v>
      </c>
      <c r="F22" s="136">
        <f t="shared" si="0"/>
        <v>597.23966942148763</v>
      </c>
      <c r="G22" s="132">
        <v>722.66</v>
      </c>
      <c r="H22" s="144">
        <f t="shared" si="1"/>
        <v>1194.4793388429753</v>
      </c>
    </row>
    <row r="23" spans="1:8" ht="18" customHeight="1" x14ac:dyDescent="0.25">
      <c r="A23" s="129">
        <v>21</v>
      </c>
      <c r="B23" s="124">
        <v>1</v>
      </c>
      <c r="C23" s="124" t="s">
        <v>28</v>
      </c>
      <c r="D23" s="124">
        <v>2802136</v>
      </c>
      <c r="E23" s="13" t="s">
        <v>122</v>
      </c>
      <c r="F23" s="136">
        <f t="shared" si="0"/>
        <v>820.25619834710744</v>
      </c>
      <c r="G23" s="132">
        <v>992.51</v>
      </c>
      <c r="H23" s="144">
        <f t="shared" si="1"/>
        <v>820.25619834710744</v>
      </c>
    </row>
    <row r="24" spans="1:8" ht="18" customHeight="1" x14ac:dyDescent="0.25">
      <c r="A24" s="123">
        <v>22</v>
      </c>
      <c r="B24" s="124">
        <v>1</v>
      </c>
      <c r="C24" s="124" t="s">
        <v>28</v>
      </c>
      <c r="D24" s="124">
        <v>2050730</v>
      </c>
      <c r="E24" s="13" t="s">
        <v>123</v>
      </c>
      <c r="F24" s="136">
        <f t="shared" si="0"/>
        <v>503.28099173553721</v>
      </c>
      <c r="G24" s="132">
        <v>608.97</v>
      </c>
      <c r="H24" s="144">
        <f t="shared" si="1"/>
        <v>503.28099173553721</v>
      </c>
    </row>
    <row r="25" spans="1:8" ht="18" customHeight="1" x14ac:dyDescent="0.25">
      <c r="A25" s="123">
        <v>23</v>
      </c>
      <c r="B25" s="124">
        <v>1</v>
      </c>
      <c r="C25" s="124" t="s">
        <v>28</v>
      </c>
      <c r="D25" s="124">
        <v>3320050</v>
      </c>
      <c r="E25" s="13" t="s">
        <v>124</v>
      </c>
      <c r="F25" s="136">
        <f t="shared" si="0"/>
        <v>2082.6446280991736</v>
      </c>
      <c r="G25" s="132">
        <v>2520</v>
      </c>
      <c r="H25" s="144">
        <f t="shared" si="1"/>
        <v>2082.6446280991736</v>
      </c>
    </row>
    <row r="26" spans="1:8" ht="18" customHeight="1" x14ac:dyDescent="0.25">
      <c r="A26" s="123">
        <v>24</v>
      </c>
      <c r="B26" s="124">
        <v>1</v>
      </c>
      <c r="C26" s="124" t="s">
        <v>28</v>
      </c>
      <c r="D26" s="124">
        <v>2030714</v>
      </c>
      <c r="E26" s="13" t="s">
        <v>125</v>
      </c>
      <c r="F26" s="136">
        <f t="shared" si="0"/>
        <v>1614.6859504132233</v>
      </c>
      <c r="G26" s="132">
        <v>1953.77</v>
      </c>
      <c r="H26" s="144">
        <f t="shared" si="1"/>
        <v>1614.6859504132233</v>
      </c>
    </row>
    <row r="27" spans="1:8" ht="18" customHeight="1" x14ac:dyDescent="0.25">
      <c r="A27" s="129">
        <v>25</v>
      </c>
      <c r="B27" s="124">
        <v>1</v>
      </c>
      <c r="C27" s="124" t="s">
        <v>28</v>
      </c>
      <c r="D27" s="124">
        <v>2031009</v>
      </c>
      <c r="E27" s="13" t="s">
        <v>100</v>
      </c>
      <c r="F27" s="136">
        <f t="shared" si="0"/>
        <v>107.90909090909091</v>
      </c>
      <c r="G27" s="132">
        <v>130.57</v>
      </c>
      <c r="H27" s="144">
        <f t="shared" si="1"/>
        <v>107.90909090909091</v>
      </c>
    </row>
    <row r="28" spans="1:8" ht="18" customHeight="1" x14ac:dyDescent="0.25">
      <c r="A28" s="123">
        <v>26</v>
      </c>
      <c r="B28" s="124">
        <v>1</v>
      </c>
      <c r="C28" s="124" t="s">
        <v>28</v>
      </c>
      <c r="D28" s="124">
        <v>2031010</v>
      </c>
      <c r="E28" s="13" t="s">
        <v>101</v>
      </c>
      <c r="F28" s="136">
        <f t="shared" si="0"/>
        <v>119.79338842975206</v>
      </c>
      <c r="G28" s="132">
        <v>144.94999999999999</v>
      </c>
      <c r="H28" s="144">
        <f t="shared" si="1"/>
        <v>119.79338842975206</v>
      </c>
    </row>
    <row r="29" spans="1:8" ht="18" customHeight="1" x14ac:dyDescent="0.25">
      <c r="A29" s="123">
        <v>27</v>
      </c>
      <c r="B29" s="124">
        <v>1</v>
      </c>
      <c r="C29" s="124" t="s">
        <v>28</v>
      </c>
      <c r="D29" s="124"/>
      <c r="E29" s="13" t="s">
        <v>143</v>
      </c>
      <c r="F29" s="136">
        <v>487.29</v>
      </c>
      <c r="G29" s="132">
        <v>145.94999999999999</v>
      </c>
      <c r="H29" s="144">
        <f>B29*F29</f>
        <v>487.29</v>
      </c>
    </row>
    <row r="30" spans="1:8" ht="18" customHeight="1" x14ac:dyDescent="0.25">
      <c r="A30" s="129">
        <v>28</v>
      </c>
      <c r="B30" s="124">
        <v>1</v>
      </c>
      <c r="C30" s="124" t="s">
        <v>28</v>
      </c>
      <c r="D30" s="124"/>
      <c r="E30" s="13" t="s">
        <v>144</v>
      </c>
      <c r="F30" s="136">
        <v>683.28</v>
      </c>
      <c r="G30" s="132">
        <v>146.94999999999999</v>
      </c>
      <c r="H30" s="144">
        <f>B30*F30</f>
        <v>683.28</v>
      </c>
    </row>
    <row r="31" spans="1:8" ht="18" customHeight="1" x14ac:dyDescent="0.25">
      <c r="A31" s="123">
        <v>29</v>
      </c>
      <c r="B31" s="137">
        <v>20</v>
      </c>
      <c r="C31" s="137" t="s">
        <v>28</v>
      </c>
      <c r="D31" s="124"/>
      <c r="E31" s="125" t="s">
        <v>128</v>
      </c>
      <c r="F31" s="138">
        <f t="shared" si="0"/>
        <v>1.6528925619834711</v>
      </c>
      <c r="G31" s="132">
        <v>2</v>
      </c>
      <c r="H31" s="144">
        <f t="shared" si="1"/>
        <v>33.057851239669425</v>
      </c>
    </row>
    <row r="32" spans="1:8" ht="18" customHeight="1" thickBot="1" x14ac:dyDescent="0.3">
      <c r="A32" s="123">
        <v>30</v>
      </c>
      <c r="B32" s="140">
        <v>20</v>
      </c>
      <c r="C32" s="140" t="s">
        <v>28</v>
      </c>
      <c r="D32" s="133"/>
      <c r="E32" s="141" t="s">
        <v>129</v>
      </c>
      <c r="F32" s="142">
        <f t="shared" si="0"/>
        <v>2.1570247933884299</v>
      </c>
      <c r="G32" s="134">
        <v>2.61</v>
      </c>
      <c r="H32" s="145">
        <f t="shared" si="1"/>
        <v>43.1404958677686</v>
      </c>
    </row>
    <row r="33" spans="1:8" ht="18" customHeight="1" x14ac:dyDescent="0.25">
      <c r="A33" s="139"/>
      <c r="G33" s="122"/>
      <c r="H33" s="149">
        <f>SUM(H3:H32)</f>
        <v>14915.51214876033</v>
      </c>
    </row>
    <row r="34" spans="1:8" ht="18" customHeight="1" x14ac:dyDescent="0.25">
      <c r="G34" s="122"/>
      <c r="H34" s="122"/>
    </row>
    <row r="35" spans="1:8" ht="18" customHeight="1" x14ac:dyDescent="0.25">
      <c r="G35" s="122"/>
      <c r="H35" s="122"/>
    </row>
    <row r="36" spans="1:8" ht="18" customHeight="1" x14ac:dyDescent="0.25"/>
    <row r="37" spans="1:8" ht="18" customHeight="1" x14ac:dyDescent="0.25"/>
    <row r="38" spans="1:8" ht="18" customHeight="1" x14ac:dyDescent="0.25"/>
  </sheetData>
  <pageMargins left="0.7" right="0.7" top="0.75" bottom="0.75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zoomScaleNormal="100" workbookViewId="0">
      <selection activeCell="B23" sqref="B23:E23"/>
    </sheetView>
  </sheetViews>
  <sheetFormatPr defaultRowHeight="15" x14ac:dyDescent="0.25"/>
  <cols>
    <col min="1" max="2" width="6.140625" customWidth="1"/>
    <col min="3" max="3" width="13.140625" style="3" customWidth="1"/>
    <col min="4" max="4" width="64.5703125" customWidth="1"/>
    <col min="5" max="8" width="12.7109375" customWidth="1"/>
  </cols>
  <sheetData>
    <row r="1" spans="1:8" ht="15.75" thickBot="1" x14ac:dyDescent="0.3"/>
    <row r="2" spans="1:8" ht="31.5" customHeight="1" thickBot="1" x14ac:dyDescent="0.3">
      <c r="A2" s="9"/>
      <c r="B2" s="88"/>
      <c r="C2" s="10"/>
      <c r="D2" s="11" t="s">
        <v>23</v>
      </c>
      <c r="E2" s="6" t="s">
        <v>24</v>
      </c>
      <c r="F2" s="7" t="s">
        <v>25</v>
      </c>
      <c r="G2" s="6" t="s">
        <v>26</v>
      </c>
      <c r="H2" s="12" t="s">
        <v>25</v>
      </c>
    </row>
    <row r="3" spans="1:8" x14ac:dyDescent="0.25">
      <c r="A3" s="65">
        <v>1</v>
      </c>
      <c r="B3" s="66">
        <v>20</v>
      </c>
      <c r="C3" s="67" t="s">
        <v>28</v>
      </c>
      <c r="D3" s="68" t="s">
        <v>0</v>
      </c>
      <c r="E3" s="69">
        <v>26</v>
      </c>
      <c r="F3" s="69">
        <f>B3*E3</f>
        <v>520</v>
      </c>
      <c r="G3" s="91"/>
      <c r="H3" s="92"/>
    </row>
    <row r="4" spans="1:8" x14ac:dyDescent="0.25">
      <c r="A4" s="70">
        <v>2</v>
      </c>
      <c r="B4" s="71">
        <v>14</v>
      </c>
      <c r="C4" s="72" t="s">
        <v>28</v>
      </c>
      <c r="D4" s="73" t="s">
        <v>1</v>
      </c>
      <c r="E4" s="74">
        <v>186.05</v>
      </c>
      <c r="F4" s="74">
        <f t="shared" ref="F4:F28" si="0">B4*E4</f>
        <v>2604.7000000000003</v>
      </c>
      <c r="G4" s="13"/>
      <c r="H4" s="14"/>
    </row>
    <row r="5" spans="1:8" x14ac:dyDescent="0.25">
      <c r="A5" s="70">
        <v>3</v>
      </c>
      <c r="B5" s="71">
        <v>2</v>
      </c>
      <c r="C5" s="72" t="s">
        <v>28</v>
      </c>
      <c r="D5" s="73" t="s">
        <v>77</v>
      </c>
      <c r="E5" s="74">
        <v>186</v>
      </c>
      <c r="F5" s="74">
        <f t="shared" si="0"/>
        <v>372</v>
      </c>
      <c r="G5" s="13"/>
      <c r="H5" s="14"/>
    </row>
    <row r="6" spans="1:8" x14ac:dyDescent="0.25">
      <c r="A6" s="70">
        <v>4</v>
      </c>
      <c r="B6" s="71">
        <v>5</v>
      </c>
      <c r="C6" s="72" t="s">
        <v>28</v>
      </c>
      <c r="D6" s="73" t="s">
        <v>16</v>
      </c>
      <c r="E6" s="74">
        <v>47.87</v>
      </c>
      <c r="F6" s="74">
        <f t="shared" si="0"/>
        <v>239.35</v>
      </c>
      <c r="G6" s="13"/>
      <c r="H6" s="14"/>
    </row>
    <row r="7" spans="1:8" x14ac:dyDescent="0.25">
      <c r="A7" s="70">
        <v>5</v>
      </c>
      <c r="B7" s="71">
        <v>5</v>
      </c>
      <c r="C7" s="72" t="s">
        <v>28</v>
      </c>
      <c r="D7" s="73" t="s">
        <v>17</v>
      </c>
      <c r="E7" s="74">
        <v>83</v>
      </c>
      <c r="F7" s="74">
        <f t="shared" si="0"/>
        <v>415</v>
      </c>
      <c r="G7" s="13"/>
      <c r="H7" s="14"/>
    </row>
    <row r="8" spans="1:8" x14ac:dyDescent="0.25">
      <c r="A8" s="70">
        <v>6</v>
      </c>
      <c r="B8" s="71">
        <v>10</v>
      </c>
      <c r="C8" s="72" t="s">
        <v>28</v>
      </c>
      <c r="D8" s="73" t="s">
        <v>13</v>
      </c>
      <c r="E8" s="74">
        <v>104.86</v>
      </c>
      <c r="F8" s="74">
        <f t="shared" si="0"/>
        <v>1048.5999999999999</v>
      </c>
      <c r="G8" s="13"/>
      <c r="H8" s="14"/>
    </row>
    <row r="9" spans="1:8" x14ac:dyDescent="0.25">
      <c r="A9" s="70">
        <v>7</v>
      </c>
      <c r="B9" s="71">
        <v>10</v>
      </c>
      <c r="C9" s="72" t="s">
        <v>28</v>
      </c>
      <c r="D9" s="73" t="s">
        <v>12</v>
      </c>
      <c r="E9" s="74">
        <v>129.97999999999999</v>
      </c>
      <c r="F9" s="74">
        <f t="shared" si="0"/>
        <v>1299.8</v>
      </c>
      <c r="G9" s="13"/>
      <c r="H9" s="14"/>
    </row>
    <row r="10" spans="1:8" x14ac:dyDescent="0.25">
      <c r="A10" s="70">
        <v>8</v>
      </c>
      <c r="B10" s="71">
        <v>5</v>
      </c>
      <c r="C10" s="72" t="s">
        <v>28</v>
      </c>
      <c r="D10" s="73" t="s">
        <v>14</v>
      </c>
      <c r="E10" s="74">
        <v>86.51</v>
      </c>
      <c r="F10" s="74">
        <f t="shared" si="0"/>
        <v>432.55</v>
      </c>
      <c r="G10" s="13"/>
      <c r="H10" s="14"/>
    </row>
    <row r="11" spans="1:8" x14ac:dyDescent="0.25">
      <c r="A11" s="70">
        <v>9</v>
      </c>
      <c r="B11" s="71">
        <v>5</v>
      </c>
      <c r="C11" s="72" t="s">
        <v>28</v>
      </c>
      <c r="D11" s="73" t="s">
        <v>15</v>
      </c>
      <c r="E11" s="74">
        <v>41.72</v>
      </c>
      <c r="F11" s="74">
        <f t="shared" si="0"/>
        <v>208.6</v>
      </c>
      <c r="G11" s="13"/>
      <c r="H11" s="14"/>
    </row>
    <row r="12" spans="1:8" x14ac:dyDescent="0.25">
      <c r="A12" s="70">
        <v>10</v>
      </c>
      <c r="B12" s="71">
        <v>200</v>
      </c>
      <c r="C12" s="72" t="s">
        <v>28</v>
      </c>
      <c r="D12" s="73" t="s">
        <v>8</v>
      </c>
      <c r="E12" s="74">
        <v>7.78</v>
      </c>
      <c r="F12" s="74">
        <f t="shared" si="0"/>
        <v>1556</v>
      </c>
      <c r="G12" s="13"/>
      <c r="H12" s="14"/>
    </row>
    <row r="13" spans="1:8" x14ac:dyDescent="0.25">
      <c r="A13" s="70">
        <v>11</v>
      </c>
      <c r="B13" s="71">
        <v>20</v>
      </c>
      <c r="C13" s="72" t="s">
        <v>78</v>
      </c>
      <c r="D13" s="73" t="s">
        <v>2</v>
      </c>
      <c r="E13" s="74">
        <v>24.98</v>
      </c>
      <c r="F13" s="74">
        <f t="shared" si="0"/>
        <v>499.6</v>
      </c>
      <c r="G13" s="13"/>
      <c r="H13" s="14"/>
    </row>
    <row r="14" spans="1:8" x14ac:dyDescent="0.25">
      <c r="A14" s="70">
        <v>12</v>
      </c>
      <c r="B14" s="71">
        <v>32</v>
      </c>
      <c r="C14" s="72" t="s">
        <v>79</v>
      </c>
      <c r="D14" s="73" t="s">
        <v>9</v>
      </c>
      <c r="E14" s="74">
        <v>52.29</v>
      </c>
      <c r="F14" s="74">
        <f t="shared" si="0"/>
        <v>1673.28</v>
      </c>
      <c r="G14" s="13"/>
      <c r="H14" s="14"/>
    </row>
    <row r="15" spans="1:8" x14ac:dyDescent="0.25">
      <c r="A15" s="70">
        <v>13</v>
      </c>
      <c r="B15" s="71">
        <v>100</v>
      </c>
      <c r="C15" s="72" t="s">
        <v>80</v>
      </c>
      <c r="D15" s="73" t="s">
        <v>3</v>
      </c>
      <c r="E15" s="74">
        <v>2.5499999999999998</v>
      </c>
      <c r="F15" s="74">
        <f t="shared" si="0"/>
        <v>254.99999999999997</v>
      </c>
      <c r="G15" s="13"/>
      <c r="H15" s="14"/>
    </row>
    <row r="16" spans="1:8" x14ac:dyDescent="0.25">
      <c r="A16" s="70">
        <v>14</v>
      </c>
      <c r="B16" s="71">
        <v>20</v>
      </c>
      <c r="C16" s="72" t="s">
        <v>28</v>
      </c>
      <c r="D16" s="73" t="s">
        <v>10</v>
      </c>
      <c r="E16" s="74">
        <v>45</v>
      </c>
      <c r="F16" s="74">
        <f t="shared" si="0"/>
        <v>900</v>
      </c>
      <c r="G16" s="13"/>
      <c r="H16" s="14"/>
    </row>
    <row r="17" spans="1:8" x14ac:dyDescent="0.25">
      <c r="A17" s="70">
        <v>15</v>
      </c>
      <c r="B17" s="71">
        <v>5</v>
      </c>
      <c r="C17" s="72" t="s">
        <v>28</v>
      </c>
      <c r="D17" s="75" t="s">
        <v>81</v>
      </c>
      <c r="E17" s="74">
        <v>133</v>
      </c>
      <c r="F17" s="74">
        <f t="shared" si="0"/>
        <v>665</v>
      </c>
      <c r="G17" s="13"/>
      <c r="H17" s="14"/>
    </row>
    <row r="18" spans="1:8" x14ac:dyDescent="0.25">
      <c r="A18" s="70">
        <v>16</v>
      </c>
      <c r="B18" s="71">
        <v>1</v>
      </c>
      <c r="C18" s="72" t="s">
        <v>28</v>
      </c>
      <c r="D18" s="73" t="s">
        <v>11</v>
      </c>
      <c r="E18" s="74">
        <v>520</v>
      </c>
      <c r="F18" s="74">
        <f t="shared" si="0"/>
        <v>520</v>
      </c>
      <c r="G18" s="13"/>
      <c r="H18" s="14"/>
    </row>
    <row r="19" spans="1:8" x14ac:dyDescent="0.25">
      <c r="A19" s="70">
        <v>17</v>
      </c>
      <c r="B19" s="71">
        <v>1</v>
      </c>
      <c r="C19" s="72" t="s">
        <v>28</v>
      </c>
      <c r="D19" s="73" t="s">
        <v>6</v>
      </c>
      <c r="E19" s="74">
        <v>462</v>
      </c>
      <c r="F19" s="74">
        <f t="shared" si="0"/>
        <v>462</v>
      </c>
      <c r="G19" s="13"/>
      <c r="H19" s="14"/>
    </row>
    <row r="20" spans="1:8" x14ac:dyDescent="0.25">
      <c r="A20" s="70">
        <v>18</v>
      </c>
      <c r="B20" s="71">
        <v>2</v>
      </c>
      <c r="C20" s="72" t="s">
        <v>28</v>
      </c>
      <c r="D20" s="73" t="s">
        <v>7</v>
      </c>
      <c r="E20" s="74">
        <v>495</v>
      </c>
      <c r="F20" s="74">
        <f t="shared" si="0"/>
        <v>990</v>
      </c>
      <c r="G20" s="13"/>
      <c r="H20" s="14"/>
    </row>
    <row r="21" spans="1:8" x14ac:dyDescent="0.25">
      <c r="A21" s="70">
        <v>19</v>
      </c>
      <c r="B21" s="71">
        <v>5</v>
      </c>
      <c r="C21" s="72" t="s">
        <v>28</v>
      </c>
      <c r="D21" s="73" t="s">
        <v>4</v>
      </c>
      <c r="E21" s="74">
        <v>958</v>
      </c>
      <c r="F21" s="74">
        <f t="shared" si="0"/>
        <v>4790</v>
      </c>
      <c r="G21" s="13"/>
      <c r="H21" s="14"/>
    </row>
    <row r="22" spans="1:8" x14ac:dyDescent="0.25">
      <c r="A22" s="70">
        <v>20</v>
      </c>
      <c r="B22" s="71">
        <v>5</v>
      </c>
      <c r="C22" s="72" t="s">
        <v>28</v>
      </c>
      <c r="D22" s="73" t="s">
        <v>5</v>
      </c>
      <c r="E22" s="74">
        <v>346.28</v>
      </c>
      <c r="F22" s="74">
        <f t="shared" si="0"/>
        <v>1731.3999999999999</v>
      </c>
      <c r="G22" s="13"/>
      <c r="H22" s="14"/>
    </row>
    <row r="23" spans="1:8" x14ac:dyDescent="0.25">
      <c r="A23" s="70">
        <v>21</v>
      </c>
      <c r="B23" s="76">
        <v>100</v>
      </c>
      <c r="C23" s="72" t="s">
        <v>80</v>
      </c>
      <c r="D23" s="73" t="s">
        <v>18</v>
      </c>
      <c r="E23" s="74">
        <v>12.8</v>
      </c>
      <c r="F23" s="74">
        <f t="shared" si="0"/>
        <v>1280</v>
      </c>
      <c r="G23" s="13"/>
      <c r="H23" s="14"/>
    </row>
    <row r="24" spans="1:8" x14ac:dyDescent="0.25">
      <c r="A24" s="70">
        <v>22</v>
      </c>
      <c r="B24" s="71">
        <v>5</v>
      </c>
      <c r="C24" s="72" t="s">
        <v>28</v>
      </c>
      <c r="D24" s="73" t="s">
        <v>19</v>
      </c>
      <c r="E24" s="74">
        <v>41.9</v>
      </c>
      <c r="F24" s="74">
        <f t="shared" si="0"/>
        <v>209.5</v>
      </c>
      <c r="G24" s="13"/>
      <c r="H24" s="14"/>
    </row>
    <row r="25" spans="1:8" x14ac:dyDescent="0.25">
      <c r="A25" s="70">
        <v>23</v>
      </c>
      <c r="B25" s="71">
        <v>5</v>
      </c>
      <c r="C25" s="72" t="s">
        <v>28</v>
      </c>
      <c r="D25" s="73" t="s">
        <v>20</v>
      </c>
      <c r="E25" s="74">
        <v>65.55</v>
      </c>
      <c r="F25" s="74">
        <f t="shared" si="0"/>
        <v>327.75</v>
      </c>
      <c r="G25" s="13"/>
      <c r="H25" s="14"/>
    </row>
    <row r="26" spans="1:8" x14ac:dyDescent="0.25">
      <c r="A26" s="70">
        <v>24</v>
      </c>
      <c r="B26" s="76">
        <v>40</v>
      </c>
      <c r="C26" s="72" t="s">
        <v>28</v>
      </c>
      <c r="D26" s="73" t="s">
        <v>21</v>
      </c>
      <c r="E26" s="74">
        <v>58.68</v>
      </c>
      <c r="F26" s="74">
        <f t="shared" si="0"/>
        <v>2347.1999999999998</v>
      </c>
      <c r="G26" s="13"/>
      <c r="H26" s="14"/>
    </row>
    <row r="27" spans="1:8" x14ac:dyDescent="0.25">
      <c r="A27" s="70">
        <v>25</v>
      </c>
      <c r="B27" s="76">
        <v>5</v>
      </c>
      <c r="C27" s="72" t="s">
        <v>28</v>
      </c>
      <c r="D27" s="77" t="s">
        <v>22</v>
      </c>
      <c r="E27" s="74">
        <v>156.07</v>
      </c>
      <c r="F27" s="74">
        <f t="shared" si="0"/>
        <v>780.34999999999991</v>
      </c>
      <c r="G27" s="89"/>
      <c r="H27" s="90"/>
    </row>
    <row r="28" spans="1:8" ht="15.75" thickBot="1" x14ac:dyDescent="0.3">
      <c r="A28" s="78">
        <v>26</v>
      </c>
      <c r="B28" s="79">
        <v>5</v>
      </c>
      <c r="C28" s="80" t="s">
        <v>28</v>
      </c>
      <c r="D28" s="81" t="s">
        <v>82</v>
      </c>
      <c r="E28" s="82">
        <v>718.18</v>
      </c>
      <c r="F28" s="82">
        <f t="shared" si="0"/>
        <v>3590.8999999999996</v>
      </c>
      <c r="G28" s="15"/>
      <c r="H28" s="16"/>
    </row>
    <row r="29" spans="1:8" x14ac:dyDescent="0.25">
      <c r="A29" s="83"/>
      <c r="B29" s="84"/>
      <c r="C29" s="84"/>
      <c r="D29" s="85"/>
      <c r="E29" s="86"/>
      <c r="F29" s="87">
        <f>SUM(F3:F28)</f>
        <v>29718.58</v>
      </c>
    </row>
    <row r="33" spans="1:4" x14ac:dyDescent="0.25">
      <c r="D33" s="21" t="s">
        <v>49</v>
      </c>
    </row>
    <row r="34" spans="1:4" x14ac:dyDescent="0.25">
      <c r="D34" s="21" t="s">
        <v>38</v>
      </c>
    </row>
    <row r="46" spans="1:4" ht="15.75" x14ac:dyDescent="0.25">
      <c r="A46" s="1"/>
      <c r="B46" s="1"/>
    </row>
    <row r="47" spans="1:4" ht="15.75" x14ac:dyDescent="0.25">
      <c r="A47" s="1"/>
      <c r="B47" s="1"/>
    </row>
    <row r="49" spans="1:3" ht="15.75" x14ac:dyDescent="0.25">
      <c r="A49" s="1"/>
      <c r="B49" s="1"/>
    </row>
    <row r="50" spans="1:3" ht="15.75" x14ac:dyDescent="0.25">
      <c r="A50" s="1"/>
      <c r="B50" s="1"/>
    </row>
    <row r="51" spans="1:3" ht="15.75" x14ac:dyDescent="0.25">
      <c r="A51" s="1"/>
      <c r="B51" s="1"/>
    </row>
    <row r="52" spans="1:3" ht="15.75" x14ac:dyDescent="0.25">
      <c r="A52" s="1"/>
      <c r="B52" s="1"/>
      <c r="C52" s="2"/>
    </row>
    <row r="53" spans="1:3" ht="15.75" x14ac:dyDescent="0.25">
      <c r="A53" s="1"/>
      <c r="B53" s="1"/>
    </row>
    <row r="55" spans="1:3" ht="15.75" x14ac:dyDescent="0.25">
      <c r="A55" s="1"/>
      <c r="B55" s="1"/>
    </row>
    <row r="56" spans="1:3" ht="15.75" x14ac:dyDescent="0.25">
      <c r="A56" s="1"/>
      <c r="B56" s="1"/>
      <c r="C56" s="2"/>
    </row>
    <row r="57" spans="1:3" ht="15.75" x14ac:dyDescent="0.25">
      <c r="A57" s="1"/>
      <c r="B57" s="1"/>
    </row>
    <row r="59" spans="1:3" ht="15.75" x14ac:dyDescent="0.25">
      <c r="A59" s="1"/>
      <c r="B59" s="1"/>
    </row>
    <row r="61" spans="1:3" ht="15.75" x14ac:dyDescent="0.25">
      <c r="A61" s="1"/>
      <c r="B61" s="1"/>
    </row>
    <row r="62" spans="1:3" ht="15.75" x14ac:dyDescent="0.25">
      <c r="A62" s="1"/>
      <c r="B62" s="1"/>
      <c r="C62" s="2"/>
    </row>
    <row r="63" spans="1:3" ht="15.75" x14ac:dyDescent="0.25">
      <c r="A63" s="1"/>
      <c r="B63" s="1"/>
    </row>
    <row r="66" spans="1:2" ht="15.75" x14ac:dyDescent="0.25">
      <c r="A66" s="1"/>
      <c r="B66" s="1"/>
    </row>
    <row r="67" spans="1:2" ht="15.75" x14ac:dyDescent="0.25">
      <c r="A67" s="1"/>
      <c r="B67" s="1"/>
    </row>
    <row r="69" spans="1:2" ht="15.75" x14ac:dyDescent="0.25">
      <c r="A69" s="1"/>
      <c r="B69" s="1"/>
    </row>
    <row r="70" spans="1:2" ht="15.75" x14ac:dyDescent="0.25">
      <c r="A70" s="1"/>
      <c r="B70" s="1"/>
    </row>
    <row r="72" spans="1:2" ht="15.75" x14ac:dyDescent="0.25">
      <c r="A72" s="1"/>
      <c r="B72" s="1"/>
    </row>
    <row r="74" spans="1:2" ht="15.75" x14ac:dyDescent="0.25">
      <c r="A74" s="1"/>
      <c r="B74" s="1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opLeftCell="B13" zoomScaleNormal="100" workbookViewId="0">
      <selection activeCell="D23" sqref="D23"/>
    </sheetView>
  </sheetViews>
  <sheetFormatPr defaultRowHeight="15" x14ac:dyDescent="0.25"/>
  <cols>
    <col min="1" max="1" width="3.85546875" customWidth="1"/>
    <col min="2" max="3" width="10.7109375" customWidth="1"/>
    <col min="4" max="4" width="72.140625" customWidth="1"/>
    <col min="5" max="8" width="10.7109375" customWidth="1"/>
    <col min="9" max="9" width="18.7109375" customWidth="1"/>
    <col min="10" max="10" width="22" customWidth="1"/>
  </cols>
  <sheetData>
    <row r="1" spans="1:10" ht="15.75" thickBot="1" x14ac:dyDescent="0.3"/>
    <row r="2" spans="1:10" ht="45.75" thickBot="1" x14ac:dyDescent="0.3">
      <c r="A2" s="17"/>
      <c r="B2" s="18"/>
      <c r="C2" s="18"/>
      <c r="D2" s="103" t="s">
        <v>83</v>
      </c>
      <c r="E2" s="88"/>
      <c r="F2" s="20" t="s">
        <v>25</v>
      </c>
      <c r="G2" s="24" t="s">
        <v>27</v>
      </c>
      <c r="H2" s="20" t="s">
        <v>25</v>
      </c>
      <c r="I2" s="23"/>
      <c r="J2" t="s">
        <v>97</v>
      </c>
    </row>
    <row r="3" spans="1:10" ht="18" customHeight="1" x14ac:dyDescent="0.25">
      <c r="A3" s="25">
        <v>1</v>
      </c>
      <c r="B3" s="26">
        <v>48</v>
      </c>
      <c r="C3" s="27" t="s">
        <v>29</v>
      </c>
      <c r="D3" s="8" t="s">
        <v>35</v>
      </c>
      <c r="E3" s="28">
        <v>13.25</v>
      </c>
      <c r="F3" s="29">
        <f>B3*E3</f>
        <v>636</v>
      </c>
      <c r="G3" s="30"/>
      <c r="H3" s="93"/>
      <c r="I3" s="99"/>
    </row>
    <row r="4" spans="1:10" ht="18" customHeight="1" x14ac:dyDescent="0.25">
      <c r="A4" s="31">
        <v>2</v>
      </c>
      <c r="B4" s="26">
        <v>2</v>
      </c>
      <c r="C4" s="27" t="s">
        <v>28</v>
      </c>
      <c r="D4" s="8" t="s">
        <v>58</v>
      </c>
      <c r="E4" s="32">
        <v>606.61</v>
      </c>
      <c r="F4" s="33">
        <f>B4*E4</f>
        <v>1213.22</v>
      </c>
      <c r="G4" s="30"/>
      <c r="H4" s="93"/>
      <c r="I4" s="100"/>
    </row>
    <row r="5" spans="1:10" ht="18" customHeight="1" x14ac:dyDescent="0.25">
      <c r="A5" s="31">
        <v>3</v>
      </c>
      <c r="B5" s="34">
        <v>200</v>
      </c>
      <c r="C5" s="35" t="s">
        <v>29</v>
      </c>
      <c r="D5" s="36" t="s">
        <v>30</v>
      </c>
      <c r="E5" s="32">
        <v>12.76</v>
      </c>
      <c r="F5" s="33">
        <f t="shared" ref="F5:F28" si="0">B5*E5</f>
        <v>2552</v>
      </c>
      <c r="G5" s="37"/>
      <c r="H5" s="94"/>
      <c r="I5" s="100"/>
    </row>
    <row r="6" spans="1:10" ht="18" customHeight="1" x14ac:dyDescent="0.25">
      <c r="A6" s="31">
        <v>4</v>
      </c>
      <c r="B6" s="34">
        <v>50</v>
      </c>
      <c r="C6" s="35" t="s">
        <v>29</v>
      </c>
      <c r="D6" s="36" t="s">
        <v>31</v>
      </c>
      <c r="E6" s="32">
        <v>9.27</v>
      </c>
      <c r="F6" s="33">
        <f t="shared" si="0"/>
        <v>463.5</v>
      </c>
      <c r="G6" s="37"/>
      <c r="H6" s="94"/>
      <c r="I6" s="100"/>
    </row>
    <row r="7" spans="1:10" ht="18" customHeight="1" x14ac:dyDescent="0.25">
      <c r="A7" s="31">
        <v>5</v>
      </c>
      <c r="B7" s="38">
        <v>5</v>
      </c>
      <c r="C7" s="39" t="s">
        <v>28</v>
      </c>
      <c r="D7" s="36" t="s">
        <v>32</v>
      </c>
      <c r="E7" s="40">
        <v>453.1</v>
      </c>
      <c r="F7" s="33">
        <f t="shared" si="0"/>
        <v>2265.5</v>
      </c>
      <c r="G7" s="41"/>
      <c r="H7" s="95"/>
      <c r="I7" s="100"/>
    </row>
    <row r="8" spans="1:10" ht="18" customHeight="1" x14ac:dyDescent="0.25">
      <c r="A8" s="31">
        <v>6</v>
      </c>
      <c r="B8" s="38">
        <v>2</v>
      </c>
      <c r="C8" s="39" t="s">
        <v>28</v>
      </c>
      <c r="D8" s="36" t="s">
        <v>33</v>
      </c>
      <c r="E8" s="40">
        <v>534.46</v>
      </c>
      <c r="F8" s="33">
        <f t="shared" si="0"/>
        <v>1068.92</v>
      </c>
      <c r="G8" s="41"/>
      <c r="H8" s="95"/>
      <c r="I8" s="100"/>
    </row>
    <row r="9" spans="1:10" ht="18" customHeight="1" x14ac:dyDescent="0.25">
      <c r="A9" s="31">
        <v>7</v>
      </c>
      <c r="B9" s="38">
        <v>5</v>
      </c>
      <c r="C9" s="39" t="s">
        <v>28</v>
      </c>
      <c r="D9" s="5" t="s">
        <v>34</v>
      </c>
      <c r="E9" s="40">
        <v>133</v>
      </c>
      <c r="F9" s="33">
        <f t="shared" si="0"/>
        <v>665</v>
      </c>
      <c r="G9" s="41"/>
      <c r="H9" s="95"/>
      <c r="I9" s="100"/>
    </row>
    <row r="10" spans="1:10" ht="18" customHeight="1" x14ac:dyDescent="0.25">
      <c r="A10" s="25">
        <v>8</v>
      </c>
      <c r="B10" s="42">
        <v>20</v>
      </c>
      <c r="C10" s="39" t="s">
        <v>28</v>
      </c>
      <c r="D10" s="36" t="s">
        <v>75</v>
      </c>
      <c r="E10" s="40">
        <v>91.2</v>
      </c>
      <c r="F10" s="33">
        <f t="shared" si="0"/>
        <v>1824</v>
      </c>
      <c r="G10" s="41"/>
      <c r="H10" s="95"/>
      <c r="I10" s="100" t="s">
        <v>70</v>
      </c>
    </row>
    <row r="11" spans="1:10" ht="18" customHeight="1" x14ac:dyDescent="0.25">
      <c r="A11" s="31">
        <v>9</v>
      </c>
      <c r="B11" s="42">
        <v>20</v>
      </c>
      <c r="C11" s="39" t="s">
        <v>28</v>
      </c>
      <c r="D11" s="36" t="s">
        <v>76</v>
      </c>
      <c r="E11" s="40">
        <v>85.1</v>
      </c>
      <c r="F11" s="33">
        <f t="shared" si="0"/>
        <v>1702</v>
      </c>
      <c r="G11" s="43"/>
      <c r="H11" s="96"/>
      <c r="I11" s="100" t="s">
        <v>69</v>
      </c>
    </row>
    <row r="12" spans="1:10" ht="18" customHeight="1" x14ac:dyDescent="0.25">
      <c r="A12" s="31">
        <v>10</v>
      </c>
      <c r="B12" s="42">
        <v>20</v>
      </c>
      <c r="C12" s="39" t="s">
        <v>28</v>
      </c>
      <c r="D12" s="45" t="s">
        <v>71</v>
      </c>
      <c r="E12" s="40">
        <v>22.69</v>
      </c>
      <c r="F12" s="33">
        <f t="shared" si="0"/>
        <v>453.8</v>
      </c>
      <c r="G12" s="43"/>
      <c r="H12" s="97"/>
      <c r="I12" s="100" t="s">
        <v>72</v>
      </c>
    </row>
    <row r="13" spans="1:10" ht="18" customHeight="1" x14ac:dyDescent="0.25">
      <c r="A13" s="31">
        <v>11</v>
      </c>
      <c r="B13" s="42">
        <v>20</v>
      </c>
      <c r="C13" s="39" t="s">
        <v>28</v>
      </c>
      <c r="D13" s="45" t="s">
        <v>36</v>
      </c>
      <c r="E13" s="40">
        <v>14.22</v>
      </c>
      <c r="F13" s="33">
        <f t="shared" si="0"/>
        <v>284.40000000000003</v>
      </c>
      <c r="G13" s="43"/>
      <c r="H13" s="96"/>
      <c r="I13" s="100" t="s">
        <v>72</v>
      </c>
    </row>
    <row r="14" spans="1:10" ht="18" customHeight="1" x14ac:dyDescent="0.25">
      <c r="A14" s="31">
        <v>12</v>
      </c>
      <c r="B14" s="42">
        <v>10</v>
      </c>
      <c r="C14" s="39" t="s">
        <v>28</v>
      </c>
      <c r="D14" s="45" t="s">
        <v>37</v>
      </c>
      <c r="E14" s="40">
        <v>197.52</v>
      </c>
      <c r="F14" s="33">
        <f t="shared" si="0"/>
        <v>1975.2</v>
      </c>
      <c r="G14" s="43"/>
      <c r="H14" s="96"/>
      <c r="I14" s="100"/>
    </row>
    <row r="15" spans="1:10" ht="18" customHeight="1" x14ac:dyDescent="0.25">
      <c r="A15" s="31">
        <v>13</v>
      </c>
      <c r="B15" s="42">
        <v>20</v>
      </c>
      <c r="C15" s="39" t="s">
        <v>28</v>
      </c>
      <c r="D15" s="45" t="s">
        <v>39</v>
      </c>
      <c r="E15" s="40">
        <v>180.95</v>
      </c>
      <c r="F15" s="33">
        <f t="shared" si="0"/>
        <v>3619</v>
      </c>
      <c r="G15" s="43"/>
      <c r="H15" s="96"/>
      <c r="I15" s="100"/>
    </row>
    <row r="16" spans="1:10" ht="18" customHeight="1" x14ac:dyDescent="0.25">
      <c r="A16" s="31">
        <v>14</v>
      </c>
      <c r="B16" s="42">
        <v>25</v>
      </c>
      <c r="C16" s="39" t="s">
        <v>28</v>
      </c>
      <c r="D16" s="45" t="s">
        <v>40</v>
      </c>
      <c r="E16" s="40">
        <v>100</v>
      </c>
      <c r="F16" s="33">
        <f t="shared" si="0"/>
        <v>2500</v>
      </c>
      <c r="G16" s="43"/>
      <c r="H16" s="96"/>
      <c r="I16" s="100"/>
    </row>
    <row r="17" spans="1:9" ht="18" customHeight="1" x14ac:dyDescent="0.25">
      <c r="A17" s="25">
        <v>15</v>
      </c>
      <c r="B17" s="42">
        <v>20</v>
      </c>
      <c r="C17" s="39" t="s">
        <v>28</v>
      </c>
      <c r="D17" s="45" t="s">
        <v>43</v>
      </c>
      <c r="E17" s="40">
        <v>92.5</v>
      </c>
      <c r="F17" s="33">
        <f t="shared" si="0"/>
        <v>1850</v>
      </c>
      <c r="G17" s="43"/>
      <c r="H17" s="96"/>
      <c r="I17" s="100"/>
    </row>
    <row r="18" spans="1:9" ht="18" customHeight="1" x14ac:dyDescent="0.25">
      <c r="A18" s="31">
        <v>16</v>
      </c>
      <c r="B18" s="42">
        <v>300</v>
      </c>
      <c r="C18" s="39" t="s">
        <v>28</v>
      </c>
      <c r="D18" s="45" t="s">
        <v>41</v>
      </c>
      <c r="E18" s="40">
        <v>29.31</v>
      </c>
      <c r="F18" s="33">
        <f t="shared" si="0"/>
        <v>8793</v>
      </c>
      <c r="G18" s="43"/>
      <c r="H18" s="96"/>
      <c r="I18" s="100"/>
    </row>
    <row r="19" spans="1:9" ht="18" customHeight="1" x14ac:dyDescent="0.25">
      <c r="A19" s="31">
        <v>17</v>
      </c>
      <c r="B19" s="42">
        <v>10</v>
      </c>
      <c r="C19" s="39" t="s">
        <v>28</v>
      </c>
      <c r="D19" s="46" t="s">
        <v>42</v>
      </c>
      <c r="E19" s="47">
        <v>50.5</v>
      </c>
      <c r="F19" s="33">
        <f t="shared" si="0"/>
        <v>505</v>
      </c>
      <c r="G19" s="41"/>
      <c r="H19" s="95"/>
      <c r="I19" s="101"/>
    </row>
    <row r="20" spans="1:9" ht="18" customHeight="1" x14ac:dyDescent="0.25">
      <c r="A20" s="31">
        <v>18</v>
      </c>
      <c r="B20" s="42">
        <v>20</v>
      </c>
      <c r="C20" s="39" t="s">
        <v>28</v>
      </c>
      <c r="D20" s="45" t="s">
        <v>47</v>
      </c>
      <c r="E20" s="40">
        <v>50.5</v>
      </c>
      <c r="F20" s="33">
        <f t="shared" si="0"/>
        <v>1010</v>
      </c>
      <c r="G20" s="43"/>
      <c r="H20" s="96"/>
      <c r="I20" s="100"/>
    </row>
    <row r="21" spans="1:9" ht="18" customHeight="1" x14ac:dyDescent="0.25">
      <c r="A21" s="31">
        <v>19</v>
      </c>
      <c r="B21" s="48">
        <v>20</v>
      </c>
      <c r="C21" s="39" t="s">
        <v>28</v>
      </c>
      <c r="D21" s="45" t="s">
        <v>48</v>
      </c>
      <c r="E21" s="40">
        <v>41.94</v>
      </c>
      <c r="F21" s="33">
        <f t="shared" si="0"/>
        <v>838.8</v>
      </c>
      <c r="G21" s="43"/>
      <c r="H21" s="96"/>
      <c r="I21" s="100"/>
    </row>
    <row r="22" spans="1:9" ht="18" customHeight="1" x14ac:dyDescent="0.25">
      <c r="A22" s="31">
        <v>20</v>
      </c>
      <c r="B22" s="48">
        <v>20</v>
      </c>
      <c r="C22" s="39" t="s">
        <v>28</v>
      </c>
      <c r="D22" s="45" t="s">
        <v>50</v>
      </c>
      <c r="E22" s="40">
        <v>52.06</v>
      </c>
      <c r="F22" s="33">
        <f t="shared" si="0"/>
        <v>1041.2</v>
      </c>
      <c r="G22" s="43"/>
      <c r="H22" s="96"/>
      <c r="I22" s="100"/>
    </row>
    <row r="23" spans="1:9" ht="18" customHeight="1" x14ac:dyDescent="0.25">
      <c r="A23" s="31">
        <v>21</v>
      </c>
      <c r="B23" s="48">
        <v>20</v>
      </c>
      <c r="C23" s="39" t="s">
        <v>28</v>
      </c>
      <c r="D23" s="45" t="s">
        <v>51</v>
      </c>
      <c r="E23" s="40">
        <v>81.8</v>
      </c>
      <c r="F23" s="33">
        <f t="shared" si="0"/>
        <v>1636</v>
      </c>
      <c r="G23" s="43"/>
      <c r="H23" s="96"/>
      <c r="I23" s="100"/>
    </row>
    <row r="24" spans="1:9" ht="18" customHeight="1" x14ac:dyDescent="0.25">
      <c r="A24" s="25">
        <v>22</v>
      </c>
      <c r="B24" s="48">
        <v>5</v>
      </c>
      <c r="C24" s="39" t="s">
        <v>28</v>
      </c>
      <c r="D24" s="36" t="s">
        <v>52</v>
      </c>
      <c r="E24" s="49">
        <v>120.52</v>
      </c>
      <c r="F24" s="33">
        <f t="shared" si="0"/>
        <v>602.6</v>
      </c>
      <c r="G24" s="43"/>
      <c r="H24" s="96"/>
      <c r="I24" s="100"/>
    </row>
    <row r="25" spans="1:9" ht="18" customHeight="1" x14ac:dyDescent="0.25">
      <c r="A25" s="31">
        <v>23</v>
      </c>
      <c r="B25" s="48">
        <v>1</v>
      </c>
      <c r="C25" s="39" t="s">
        <v>28</v>
      </c>
      <c r="D25" s="36" t="s">
        <v>56</v>
      </c>
      <c r="E25" s="49">
        <v>225.62</v>
      </c>
      <c r="F25" s="33">
        <f t="shared" si="0"/>
        <v>225.62</v>
      </c>
      <c r="G25" s="43"/>
      <c r="H25" s="96"/>
      <c r="I25" s="100"/>
    </row>
    <row r="26" spans="1:9" ht="18" customHeight="1" x14ac:dyDescent="0.25">
      <c r="A26" s="31">
        <v>24</v>
      </c>
      <c r="B26" s="42">
        <v>20</v>
      </c>
      <c r="C26" s="39" t="s">
        <v>28</v>
      </c>
      <c r="D26" s="4" t="s">
        <v>57</v>
      </c>
      <c r="E26" s="40">
        <v>16.53</v>
      </c>
      <c r="F26" s="33">
        <f>B26*E26</f>
        <v>330.6</v>
      </c>
      <c r="G26" s="43"/>
      <c r="H26" s="96"/>
      <c r="I26" s="100"/>
    </row>
    <row r="27" spans="1:9" ht="18" customHeight="1" x14ac:dyDescent="0.25">
      <c r="A27" s="31">
        <v>25</v>
      </c>
      <c r="B27" s="48">
        <v>3</v>
      </c>
      <c r="C27" s="39" t="s">
        <v>28</v>
      </c>
      <c r="D27" s="50" t="s">
        <v>53</v>
      </c>
      <c r="E27" s="49">
        <v>136.31</v>
      </c>
      <c r="F27" s="33">
        <f t="shared" si="0"/>
        <v>408.93</v>
      </c>
      <c r="G27" s="41"/>
      <c r="H27" s="95"/>
      <c r="I27" s="100"/>
    </row>
    <row r="28" spans="1:9" ht="18" customHeight="1" x14ac:dyDescent="0.25">
      <c r="A28" s="31">
        <v>26</v>
      </c>
      <c r="B28" s="48">
        <v>3</v>
      </c>
      <c r="C28" s="39" t="s">
        <v>28</v>
      </c>
      <c r="D28" s="50" t="s">
        <v>54</v>
      </c>
      <c r="E28" s="49">
        <v>87.47</v>
      </c>
      <c r="F28" s="33">
        <f t="shared" si="0"/>
        <v>262.40999999999997</v>
      </c>
      <c r="G28" s="41"/>
      <c r="H28" s="95"/>
      <c r="I28" s="100"/>
    </row>
    <row r="29" spans="1:9" ht="18" customHeight="1" x14ac:dyDescent="0.25">
      <c r="A29" s="31">
        <v>27</v>
      </c>
      <c r="B29" s="42">
        <v>20</v>
      </c>
      <c r="C29" s="39" t="s">
        <v>46</v>
      </c>
      <c r="D29" s="45" t="s">
        <v>44</v>
      </c>
      <c r="E29" s="40">
        <v>2.2999999999999998</v>
      </c>
      <c r="F29" s="33">
        <f t="shared" ref="F29:F43" si="1">B29*E29</f>
        <v>46</v>
      </c>
      <c r="G29" s="41"/>
      <c r="H29" s="95"/>
      <c r="I29" s="100"/>
    </row>
    <row r="30" spans="1:9" s="22" customFormat="1" ht="18" customHeight="1" x14ac:dyDescent="0.25">
      <c r="A30" s="31">
        <v>28</v>
      </c>
      <c r="B30" s="42">
        <v>10</v>
      </c>
      <c r="C30" s="39" t="s">
        <v>46</v>
      </c>
      <c r="D30" s="45" t="s">
        <v>45</v>
      </c>
      <c r="E30" s="40">
        <v>3.3</v>
      </c>
      <c r="F30" s="33">
        <f t="shared" si="1"/>
        <v>33</v>
      </c>
      <c r="G30" s="43"/>
      <c r="H30" s="96"/>
      <c r="I30" s="102"/>
    </row>
    <row r="31" spans="1:9" s="22" customFormat="1" ht="18" customHeight="1" x14ac:dyDescent="0.25">
      <c r="A31" s="25">
        <v>29</v>
      </c>
      <c r="B31" s="42">
        <v>5</v>
      </c>
      <c r="C31" s="39" t="s">
        <v>28</v>
      </c>
      <c r="D31" s="36" t="s">
        <v>55</v>
      </c>
      <c r="E31" s="40">
        <v>61.5</v>
      </c>
      <c r="F31" s="33">
        <f t="shared" si="1"/>
        <v>307.5</v>
      </c>
      <c r="G31" s="43"/>
      <c r="H31" s="96"/>
      <c r="I31" s="102"/>
    </row>
    <row r="32" spans="1:9" s="22" customFormat="1" ht="18" customHeight="1" x14ac:dyDescent="0.25">
      <c r="A32" s="31">
        <v>30</v>
      </c>
      <c r="B32" s="42">
        <v>10</v>
      </c>
      <c r="C32" s="39" t="s">
        <v>28</v>
      </c>
      <c r="D32" s="45" t="s">
        <v>59</v>
      </c>
      <c r="E32" s="45">
        <v>22.42</v>
      </c>
      <c r="F32" s="44">
        <f t="shared" si="1"/>
        <v>224.20000000000002</v>
      </c>
      <c r="G32" s="43"/>
      <c r="H32" s="96"/>
      <c r="I32" s="102"/>
    </row>
    <row r="33" spans="1:9" s="22" customFormat="1" ht="18" customHeight="1" x14ac:dyDescent="0.25">
      <c r="A33" s="31">
        <v>31</v>
      </c>
      <c r="B33" s="42">
        <v>10</v>
      </c>
      <c r="C33" s="39" t="s">
        <v>28</v>
      </c>
      <c r="D33" s="45" t="s">
        <v>60</v>
      </c>
      <c r="E33" s="45">
        <v>22.42</v>
      </c>
      <c r="F33" s="44">
        <f t="shared" si="1"/>
        <v>224.20000000000002</v>
      </c>
      <c r="G33" s="43"/>
      <c r="H33" s="96"/>
      <c r="I33" s="102"/>
    </row>
    <row r="34" spans="1:9" s="22" customFormat="1" ht="18" customHeight="1" x14ac:dyDescent="0.25">
      <c r="A34" s="31">
        <v>32</v>
      </c>
      <c r="B34" s="42">
        <v>10</v>
      </c>
      <c r="C34" s="39" t="s">
        <v>28</v>
      </c>
      <c r="D34" s="45" t="s">
        <v>61</v>
      </c>
      <c r="E34" s="45">
        <v>20.79</v>
      </c>
      <c r="F34" s="44">
        <f t="shared" si="1"/>
        <v>207.89999999999998</v>
      </c>
      <c r="G34" s="43"/>
      <c r="H34" s="96"/>
      <c r="I34" s="102"/>
    </row>
    <row r="35" spans="1:9" s="22" customFormat="1" ht="18" customHeight="1" x14ac:dyDescent="0.25">
      <c r="A35" s="31">
        <v>33</v>
      </c>
      <c r="B35" s="42">
        <v>10</v>
      </c>
      <c r="C35" s="39" t="s">
        <v>28</v>
      </c>
      <c r="D35" s="45" t="s">
        <v>62</v>
      </c>
      <c r="E35" s="45">
        <v>20.79</v>
      </c>
      <c r="F35" s="44">
        <f t="shared" si="1"/>
        <v>207.89999999999998</v>
      </c>
      <c r="G35" s="43"/>
      <c r="H35" s="96"/>
      <c r="I35" s="102"/>
    </row>
    <row r="36" spans="1:9" s="22" customFormat="1" ht="18" customHeight="1" x14ac:dyDescent="0.25">
      <c r="A36" s="31">
        <v>34</v>
      </c>
      <c r="B36" s="42">
        <v>10</v>
      </c>
      <c r="C36" s="39" t="s">
        <v>28</v>
      </c>
      <c r="D36" s="45" t="s">
        <v>63</v>
      </c>
      <c r="E36" s="45">
        <v>25.07</v>
      </c>
      <c r="F36" s="44">
        <f t="shared" si="1"/>
        <v>250.7</v>
      </c>
      <c r="G36" s="43"/>
      <c r="H36" s="96"/>
      <c r="I36" s="102"/>
    </row>
    <row r="37" spans="1:9" s="22" customFormat="1" ht="18" customHeight="1" x14ac:dyDescent="0.25">
      <c r="A37" s="31">
        <v>35</v>
      </c>
      <c r="B37" s="42">
        <v>10</v>
      </c>
      <c r="C37" s="39" t="s">
        <v>28</v>
      </c>
      <c r="D37" s="45" t="s">
        <v>64</v>
      </c>
      <c r="E37" s="45">
        <v>15.37</v>
      </c>
      <c r="F37" s="44">
        <f t="shared" si="1"/>
        <v>153.69999999999999</v>
      </c>
      <c r="G37" s="43"/>
      <c r="H37" s="96"/>
      <c r="I37" s="102"/>
    </row>
    <row r="38" spans="1:9" s="22" customFormat="1" ht="18" customHeight="1" x14ac:dyDescent="0.25">
      <c r="A38" s="25">
        <v>36</v>
      </c>
      <c r="B38" s="42">
        <v>10</v>
      </c>
      <c r="C38" s="39" t="s">
        <v>28</v>
      </c>
      <c r="D38" s="45" t="s">
        <v>246</v>
      </c>
      <c r="E38" s="45">
        <v>17.04</v>
      </c>
      <c r="F38" s="44">
        <f t="shared" si="1"/>
        <v>170.39999999999998</v>
      </c>
      <c r="G38" s="43"/>
      <c r="H38" s="96"/>
      <c r="I38" s="102"/>
    </row>
    <row r="39" spans="1:9" s="22" customFormat="1" ht="18" customHeight="1" x14ac:dyDescent="0.25">
      <c r="A39" s="31">
        <v>37</v>
      </c>
      <c r="B39" s="34">
        <v>2</v>
      </c>
      <c r="C39" s="35" t="s">
        <v>28</v>
      </c>
      <c r="D39" s="120" t="s">
        <v>96</v>
      </c>
      <c r="E39" s="32">
        <v>186</v>
      </c>
      <c r="F39" s="33">
        <f t="shared" si="1"/>
        <v>372</v>
      </c>
      <c r="G39" s="43"/>
      <c r="H39" s="44"/>
      <c r="I39" s="102"/>
    </row>
    <row r="40" spans="1:9" s="22" customFormat="1" ht="18" customHeight="1" x14ac:dyDescent="0.25">
      <c r="A40" s="31">
        <v>38</v>
      </c>
      <c r="B40" s="51">
        <v>10</v>
      </c>
      <c r="C40" s="52" t="s">
        <v>28</v>
      </c>
      <c r="D40" s="53" t="s">
        <v>65</v>
      </c>
      <c r="E40" s="54">
        <v>239</v>
      </c>
      <c r="F40" s="33">
        <f t="shared" si="1"/>
        <v>2390</v>
      </c>
      <c r="G40" s="55"/>
      <c r="H40" s="98"/>
      <c r="I40" s="102"/>
    </row>
    <row r="41" spans="1:9" s="22" customFormat="1" ht="18" customHeight="1" x14ac:dyDescent="0.25">
      <c r="A41" s="25">
        <v>39</v>
      </c>
      <c r="B41" s="48">
        <v>5</v>
      </c>
      <c r="C41" s="39" t="s">
        <v>28</v>
      </c>
      <c r="D41" s="50" t="s">
        <v>67</v>
      </c>
      <c r="E41" s="56">
        <v>16.2</v>
      </c>
      <c r="F41" s="57">
        <f t="shared" si="1"/>
        <v>81</v>
      </c>
      <c r="G41" s="43"/>
      <c r="H41" s="96"/>
      <c r="I41" s="102"/>
    </row>
    <row r="42" spans="1:9" s="22" customFormat="1" ht="18" customHeight="1" x14ac:dyDescent="0.25">
      <c r="A42" s="31">
        <v>40</v>
      </c>
      <c r="B42" s="48">
        <v>5</v>
      </c>
      <c r="C42" s="39" t="s">
        <v>28</v>
      </c>
      <c r="D42" s="50" t="s">
        <v>66</v>
      </c>
      <c r="E42" s="56">
        <v>16.2</v>
      </c>
      <c r="F42" s="57">
        <f t="shared" si="1"/>
        <v>81</v>
      </c>
      <c r="G42" s="43"/>
      <c r="H42" s="96"/>
      <c r="I42" s="102"/>
    </row>
    <row r="43" spans="1:9" s="22" customFormat="1" ht="18" customHeight="1" thickBot="1" x14ac:dyDescent="0.3">
      <c r="A43" s="121">
        <v>41</v>
      </c>
      <c r="B43" s="58">
        <v>20</v>
      </c>
      <c r="C43" s="59" t="s">
        <v>68</v>
      </c>
      <c r="D43" s="59" t="s">
        <v>74</v>
      </c>
      <c r="E43" s="59">
        <v>93.48</v>
      </c>
      <c r="F43" s="60">
        <f t="shared" si="1"/>
        <v>1869.6000000000001</v>
      </c>
      <c r="G43" s="61"/>
      <c r="H43" s="60"/>
      <c r="I43" s="62" t="s">
        <v>73</v>
      </c>
    </row>
    <row r="44" spans="1:9" s="22" customFormat="1" ht="18" customHeight="1" x14ac:dyDescent="0.25">
      <c r="A44" s="63"/>
      <c r="B44" s="63"/>
      <c r="C44" s="63"/>
      <c r="D44" s="63"/>
      <c r="E44" s="63"/>
      <c r="F44" s="64">
        <f>SUM(F3:F43)</f>
        <v>45345.799999999996</v>
      </c>
      <c r="G44" s="63"/>
      <c r="H44" s="63"/>
      <c r="I44" s="63"/>
    </row>
    <row r="45" spans="1:9" s="22" customFormat="1" ht="18" customHeight="1" thickBot="1" x14ac:dyDescent="0.3"/>
    <row r="46" spans="1:9" s="22" customFormat="1" ht="45.75" customHeight="1" thickBot="1" x14ac:dyDescent="0.35">
      <c r="A46" s="107"/>
      <c r="B46" s="108"/>
      <c r="C46" s="108"/>
      <c r="D46" s="119" t="s">
        <v>95</v>
      </c>
      <c r="E46" s="19" t="s">
        <v>24</v>
      </c>
      <c r="F46" s="20" t="s">
        <v>25</v>
      </c>
    </row>
    <row r="47" spans="1:9" s="22" customFormat="1" ht="18" customHeight="1" x14ac:dyDescent="0.25">
      <c r="A47" s="114">
        <v>1</v>
      </c>
      <c r="B47" s="115">
        <v>10</v>
      </c>
      <c r="C47" s="115" t="s">
        <v>28</v>
      </c>
      <c r="D47" s="116" t="s">
        <v>93</v>
      </c>
      <c r="E47" s="117">
        <v>1125.3</v>
      </c>
      <c r="F47" s="118">
        <f t="shared" ref="F47:F60" si="2">B47*E47</f>
        <v>11253</v>
      </c>
      <c r="G47" s="63"/>
      <c r="H47" s="63"/>
      <c r="I47" s="63"/>
    </row>
    <row r="48" spans="1:9" s="22" customFormat="1" ht="18" customHeight="1" x14ac:dyDescent="0.25">
      <c r="A48" s="109">
        <v>2</v>
      </c>
      <c r="B48" s="390">
        <v>35</v>
      </c>
      <c r="C48" s="390" t="s">
        <v>28</v>
      </c>
      <c r="D48" s="391" t="s">
        <v>84</v>
      </c>
      <c r="E48" s="40">
        <v>176.9</v>
      </c>
      <c r="F48" s="105">
        <f t="shared" si="2"/>
        <v>6191.5</v>
      </c>
      <c r="G48" s="63"/>
      <c r="H48" s="63"/>
      <c r="I48" s="63"/>
    </row>
    <row r="49" spans="1:9" s="22" customFormat="1" ht="18" customHeight="1" x14ac:dyDescent="0.25">
      <c r="A49" s="109">
        <v>3</v>
      </c>
      <c r="B49" s="42">
        <v>10</v>
      </c>
      <c r="C49" s="42" t="s">
        <v>29</v>
      </c>
      <c r="D49" s="45" t="s">
        <v>85</v>
      </c>
      <c r="E49" s="40">
        <v>257.39999999999998</v>
      </c>
      <c r="F49" s="105">
        <f t="shared" si="2"/>
        <v>2574</v>
      </c>
      <c r="G49" s="63"/>
      <c r="H49" s="63"/>
      <c r="I49" s="63"/>
    </row>
    <row r="50" spans="1:9" s="22" customFormat="1" ht="18" customHeight="1" x14ac:dyDescent="0.25">
      <c r="A50" s="109">
        <v>4</v>
      </c>
      <c r="B50" s="42">
        <v>32</v>
      </c>
      <c r="C50" s="42" t="s">
        <v>28</v>
      </c>
      <c r="D50" s="45" t="s">
        <v>86</v>
      </c>
      <c r="E50" s="40">
        <v>21</v>
      </c>
      <c r="F50" s="105">
        <f t="shared" si="2"/>
        <v>672</v>
      </c>
      <c r="G50" s="63"/>
      <c r="H50" s="63"/>
      <c r="I50" s="63"/>
    </row>
    <row r="51" spans="1:9" s="22" customFormat="1" ht="18" customHeight="1" x14ac:dyDescent="0.25">
      <c r="A51" s="109">
        <v>5</v>
      </c>
      <c r="B51" s="42">
        <v>4</v>
      </c>
      <c r="C51" s="42" t="s">
        <v>28</v>
      </c>
      <c r="D51" s="45" t="s">
        <v>345</v>
      </c>
      <c r="E51" s="40">
        <v>69.7</v>
      </c>
      <c r="F51" s="105">
        <f t="shared" si="2"/>
        <v>278.8</v>
      </c>
      <c r="G51" s="63"/>
      <c r="H51" s="63"/>
      <c r="I51" s="63"/>
    </row>
    <row r="52" spans="1:9" s="22" customFormat="1" ht="18" customHeight="1" x14ac:dyDescent="0.25">
      <c r="A52" s="109">
        <v>6</v>
      </c>
      <c r="B52" s="42">
        <v>4</v>
      </c>
      <c r="C52" s="42" t="s">
        <v>28</v>
      </c>
      <c r="D52" s="45" t="s">
        <v>87</v>
      </c>
      <c r="E52" s="40">
        <v>69.78</v>
      </c>
      <c r="F52" s="105">
        <f t="shared" si="2"/>
        <v>279.12</v>
      </c>
      <c r="G52" s="63"/>
      <c r="H52" s="63"/>
      <c r="I52" s="63"/>
    </row>
    <row r="53" spans="1:9" s="22" customFormat="1" ht="18" customHeight="1" x14ac:dyDescent="0.25">
      <c r="A53" s="109">
        <v>7</v>
      </c>
      <c r="B53" s="42">
        <v>32</v>
      </c>
      <c r="C53" s="42" t="s">
        <v>28</v>
      </c>
      <c r="D53" s="45" t="s">
        <v>88</v>
      </c>
      <c r="E53" s="40">
        <v>29.85</v>
      </c>
      <c r="F53" s="105">
        <f t="shared" si="2"/>
        <v>955.2</v>
      </c>
      <c r="G53" s="63"/>
      <c r="H53" s="63"/>
      <c r="I53" s="63"/>
    </row>
    <row r="54" spans="1:9" ht="18" customHeight="1" x14ac:dyDescent="0.25">
      <c r="A54" s="109">
        <v>8</v>
      </c>
      <c r="B54" s="42">
        <v>20</v>
      </c>
      <c r="C54" s="42" t="s">
        <v>28</v>
      </c>
      <c r="D54" s="45" t="s">
        <v>89</v>
      </c>
      <c r="E54" s="40">
        <v>0.98</v>
      </c>
      <c r="F54" s="105">
        <f t="shared" si="2"/>
        <v>19.600000000000001</v>
      </c>
      <c r="G54" s="63"/>
      <c r="H54" s="63"/>
      <c r="I54" s="63"/>
    </row>
    <row r="55" spans="1:9" ht="18" customHeight="1" x14ac:dyDescent="0.25">
      <c r="A55" s="109">
        <v>9</v>
      </c>
      <c r="B55" s="42">
        <v>3</v>
      </c>
      <c r="C55" s="42" t="s">
        <v>28</v>
      </c>
      <c r="D55" s="45" t="s">
        <v>90</v>
      </c>
      <c r="E55" s="40">
        <v>16.8</v>
      </c>
      <c r="F55" s="105">
        <f t="shared" si="2"/>
        <v>50.400000000000006</v>
      </c>
      <c r="G55" s="63"/>
      <c r="H55" s="63"/>
      <c r="I55" s="63"/>
    </row>
    <row r="56" spans="1:9" ht="18" customHeight="1" x14ac:dyDescent="0.25">
      <c r="A56" s="109">
        <v>10</v>
      </c>
      <c r="B56" s="42">
        <v>100</v>
      </c>
      <c r="C56" s="42" t="s">
        <v>28</v>
      </c>
      <c r="D56" s="45" t="s">
        <v>91</v>
      </c>
      <c r="E56" s="40">
        <v>0.78</v>
      </c>
      <c r="F56" s="105">
        <f t="shared" si="2"/>
        <v>78</v>
      </c>
      <c r="G56" s="63"/>
      <c r="H56" s="63"/>
      <c r="I56" s="63"/>
    </row>
    <row r="57" spans="1:9" ht="18" customHeight="1" x14ac:dyDescent="0.25">
      <c r="A57" s="109">
        <v>11</v>
      </c>
      <c r="B57" s="42">
        <v>1</v>
      </c>
      <c r="C57" s="42" t="s">
        <v>28</v>
      </c>
      <c r="D57" s="45" t="s">
        <v>92</v>
      </c>
      <c r="E57" s="40">
        <v>20</v>
      </c>
      <c r="F57" s="105">
        <f t="shared" si="2"/>
        <v>20</v>
      </c>
      <c r="G57" s="63"/>
      <c r="H57" s="63"/>
      <c r="I57" s="63"/>
    </row>
    <row r="58" spans="1:9" ht="18" customHeight="1" x14ac:dyDescent="0.25">
      <c r="A58" s="109">
        <v>12</v>
      </c>
      <c r="B58" s="42">
        <v>150</v>
      </c>
      <c r="C58" s="42" t="s">
        <v>29</v>
      </c>
      <c r="D58" s="45" t="s">
        <v>30</v>
      </c>
      <c r="E58" s="40">
        <v>12.76</v>
      </c>
      <c r="F58" s="105">
        <f t="shared" si="2"/>
        <v>1914</v>
      </c>
      <c r="G58" s="63"/>
      <c r="H58" s="63"/>
      <c r="I58" s="63"/>
    </row>
    <row r="59" spans="1:9" ht="18" customHeight="1" x14ac:dyDescent="0.25">
      <c r="A59" s="109">
        <v>13</v>
      </c>
      <c r="B59" s="42">
        <v>4</v>
      </c>
      <c r="C59" s="42" t="s">
        <v>29</v>
      </c>
      <c r="D59" s="4" t="s">
        <v>2</v>
      </c>
      <c r="E59" s="40">
        <v>38.78</v>
      </c>
      <c r="F59" s="105">
        <f t="shared" si="2"/>
        <v>155.12</v>
      </c>
      <c r="G59" s="63"/>
      <c r="H59" s="63"/>
      <c r="I59" s="63"/>
    </row>
    <row r="60" spans="1:9" ht="18" customHeight="1" thickBot="1" x14ac:dyDescent="0.3">
      <c r="A60" s="110">
        <v>14</v>
      </c>
      <c r="B60" s="58">
        <v>5</v>
      </c>
      <c r="C60" s="58" t="s">
        <v>29</v>
      </c>
      <c r="D60" s="59" t="s">
        <v>94</v>
      </c>
      <c r="E60" s="111">
        <v>19.05</v>
      </c>
      <c r="F60" s="112">
        <f t="shared" si="2"/>
        <v>95.25</v>
      </c>
      <c r="G60" s="63"/>
      <c r="H60" s="63"/>
      <c r="I60" s="63"/>
    </row>
    <row r="61" spans="1:9" ht="18" customHeight="1" x14ac:dyDescent="0.25">
      <c r="A61" s="104"/>
      <c r="B61" s="63"/>
      <c r="C61" s="104"/>
      <c r="D61" s="104"/>
      <c r="E61" s="106"/>
      <c r="F61" s="64">
        <f>SUM(F47:F60)</f>
        <v>24535.989999999998</v>
      </c>
      <c r="G61" s="104"/>
      <c r="H61" s="104"/>
      <c r="I61" s="104"/>
    </row>
    <row r="62" spans="1:9" ht="15.75" x14ac:dyDescent="0.25">
      <c r="B62" s="63"/>
    </row>
    <row r="63" spans="1:9" ht="15.75" x14ac:dyDescent="0.25">
      <c r="B63" s="63"/>
    </row>
    <row r="64" spans="1:9" ht="15.75" x14ac:dyDescent="0.25">
      <c r="B64" s="63"/>
    </row>
    <row r="65" spans="2:4" ht="15.75" x14ac:dyDescent="0.25">
      <c r="B65" s="63"/>
    </row>
    <row r="66" spans="2:4" ht="15.75" x14ac:dyDescent="0.25">
      <c r="B66" s="63"/>
    </row>
    <row r="67" spans="2:4" ht="15.75" x14ac:dyDescent="0.25">
      <c r="B67" s="63"/>
    </row>
    <row r="69" spans="2:4" ht="15.75" x14ac:dyDescent="0.25">
      <c r="B69" s="63"/>
    </row>
    <row r="70" spans="2:4" ht="15.75" x14ac:dyDescent="0.25">
      <c r="D70" s="113"/>
    </row>
  </sheetData>
  <pageMargins left="0.7" right="0.7" top="0.78740157499999996" bottom="0.78740157499999996" header="0.3" footer="0.3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topLeftCell="B4" zoomScaleNormal="100" workbookViewId="0">
      <selection activeCell="F23" sqref="F23"/>
    </sheetView>
  </sheetViews>
  <sheetFormatPr defaultRowHeight="15" x14ac:dyDescent="0.25"/>
  <cols>
    <col min="1" max="1" width="5.42578125" hidden="1" customWidth="1"/>
    <col min="2" max="2" width="5.7109375" style="3" customWidth="1"/>
    <col min="3" max="4" width="6.7109375" customWidth="1"/>
    <col min="5" max="5" width="16.28515625" customWidth="1"/>
    <col min="6" max="6" width="72.140625" customWidth="1"/>
    <col min="8" max="8" width="10.140625" bestFit="1" customWidth="1"/>
    <col min="9" max="9" width="11.28515625" bestFit="1" customWidth="1"/>
    <col min="11" max="11" width="10.42578125" customWidth="1"/>
    <col min="12" max="12" width="11" customWidth="1"/>
  </cols>
  <sheetData>
    <row r="1" spans="1:12" ht="15.75" thickBot="1" x14ac:dyDescent="0.3"/>
    <row r="2" spans="1:12" ht="58.5" customHeight="1" thickBot="1" x14ac:dyDescent="0.3">
      <c r="B2" s="220"/>
      <c r="C2" s="221"/>
      <c r="D2" s="222"/>
      <c r="E2" s="223" t="s">
        <v>147</v>
      </c>
      <c r="F2" s="224" t="s">
        <v>83</v>
      </c>
      <c r="G2" s="225" t="s">
        <v>25</v>
      </c>
      <c r="H2" s="226" t="s">
        <v>27</v>
      </c>
      <c r="I2" s="227" t="s">
        <v>25</v>
      </c>
      <c r="J2" s="198"/>
      <c r="K2" s="501" t="s">
        <v>235</v>
      </c>
    </row>
    <row r="3" spans="1:12" ht="21" customHeight="1" x14ac:dyDescent="0.25">
      <c r="B3" s="186">
        <v>1</v>
      </c>
      <c r="C3" s="187">
        <v>6</v>
      </c>
      <c r="D3" s="188" t="s">
        <v>28</v>
      </c>
      <c r="E3" s="189"/>
      <c r="F3" s="228" t="s">
        <v>145</v>
      </c>
      <c r="G3" s="191">
        <v>465.89</v>
      </c>
      <c r="H3" s="192">
        <v>8.4</v>
      </c>
      <c r="I3" s="193">
        <f>(G3+H3)*C3</f>
        <v>2845.74</v>
      </c>
      <c r="J3" s="46"/>
      <c r="K3" s="502"/>
    </row>
    <row r="4" spans="1:12" ht="21" customHeight="1" x14ac:dyDescent="0.25">
      <c r="B4" s="168">
        <v>2</v>
      </c>
      <c r="C4" s="155">
        <v>1</v>
      </c>
      <c r="D4" s="150" t="s">
        <v>28</v>
      </c>
      <c r="E4" s="160" t="s">
        <v>154</v>
      </c>
      <c r="F4" s="153" t="s">
        <v>148</v>
      </c>
      <c r="G4" s="47">
        <v>212.05</v>
      </c>
      <c r="H4" s="164"/>
      <c r="I4" s="29">
        <f>C4*G4</f>
        <v>212.05</v>
      </c>
      <c r="J4" s="46"/>
      <c r="K4" s="502"/>
    </row>
    <row r="5" spans="1:12" ht="21" customHeight="1" x14ac:dyDescent="0.25">
      <c r="B5" s="25"/>
      <c r="C5" s="156"/>
      <c r="D5" s="27"/>
      <c r="E5" s="161"/>
      <c r="F5" s="154" t="s">
        <v>153</v>
      </c>
      <c r="G5" s="151"/>
      <c r="H5" s="165"/>
      <c r="I5" s="152"/>
      <c r="J5" s="46"/>
      <c r="K5" s="502"/>
    </row>
    <row r="6" spans="1:12" ht="21" customHeight="1" x14ac:dyDescent="0.25">
      <c r="A6" s="196" t="s">
        <v>176</v>
      </c>
      <c r="B6" s="109">
        <v>3</v>
      </c>
      <c r="C6" s="158">
        <v>6</v>
      </c>
      <c r="D6" s="35" t="s">
        <v>28</v>
      </c>
      <c r="E6" s="162" t="s">
        <v>155</v>
      </c>
      <c r="F6" s="96" t="s">
        <v>151</v>
      </c>
      <c r="G6" s="45">
        <v>49.75</v>
      </c>
      <c r="H6" s="167"/>
      <c r="I6" s="33">
        <f t="shared" ref="I6:I18" si="0">C6*G6</f>
        <v>298.5</v>
      </c>
      <c r="J6" s="46"/>
      <c r="K6" s="502"/>
    </row>
    <row r="7" spans="1:12" ht="21" customHeight="1" x14ac:dyDescent="0.25">
      <c r="A7" s="196" t="s">
        <v>130</v>
      </c>
      <c r="B7" s="109">
        <v>4</v>
      </c>
      <c r="C7" s="158">
        <v>1</v>
      </c>
      <c r="D7" s="35" t="s">
        <v>28</v>
      </c>
      <c r="E7" s="162" t="s">
        <v>156</v>
      </c>
      <c r="F7" s="96" t="s">
        <v>152</v>
      </c>
      <c r="G7" s="45">
        <v>664.58</v>
      </c>
      <c r="H7" s="167"/>
      <c r="I7" s="33">
        <f t="shared" si="0"/>
        <v>664.58</v>
      </c>
      <c r="J7" s="46"/>
      <c r="K7" s="502"/>
    </row>
    <row r="8" spans="1:12" ht="21" customHeight="1" x14ac:dyDescent="0.25">
      <c r="A8" s="196" t="s">
        <v>131</v>
      </c>
      <c r="B8" s="109">
        <v>5</v>
      </c>
      <c r="C8" s="158">
        <v>1</v>
      </c>
      <c r="D8" s="35" t="s">
        <v>28</v>
      </c>
      <c r="E8" s="162" t="s">
        <v>157</v>
      </c>
      <c r="F8" s="96" t="s">
        <v>149</v>
      </c>
      <c r="G8" s="45">
        <v>1104.6400000000001</v>
      </c>
      <c r="H8" s="167"/>
      <c r="I8" s="33">
        <f t="shared" si="0"/>
        <v>1104.6400000000001</v>
      </c>
      <c r="J8" s="46"/>
      <c r="K8" s="502"/>
    </row>
    <row r="9" spans="1:12" ht="21" customHeight="1" x14ac:dyDescent="0.25">
      <c r="A9" s="196" t="s">
        <v>132</v>
      </c>
      <c r="B9" s="232">
        <v>6</v>
      </c>
      <c r="C9" s="230">
        <v>1</v>
      </c>
      <c r="D9" s="194" t="s">
        <v>28</v>
      </c>
      <c r="E9" s="52" t="s">
        <v>158</v>
      </c>
      <c r="F9" s="164" t="s">
        <v>150</v>
      </c>
      <c r="G9" s="53">
        <v>1681.21</v>
      </c>
      <c r="H9" s="164"/>
      <c r="I9" s="182">
        <f t="shared" si="0"/>
        <v>1681.21</v>
      </c>
      <c r="J9" s="46"/>
      <c r="K9" s="502"/>
      <c r="L9" s="64">
        <f>SUM(I3:I9)</f>
        <v>6806.72</v>
      </c>
    </row>
    <row r="10" spans="1:12" ht="21" customHeight="1" thickBot="1" x14ac:dyDescent="0.3">
      <c r="A10" s="196"/>
      <c r="B10" s="169">
        <v>7</v>
      </c>
      <c r="C10" s="234">
        <v>1</v>
      </c>
      <c r="D10" s="170" t="s">
        <v>28</v>
      </c>
      <c r="E10" s="171" t="s">
        <v>243</v>
      </c>
      <c r="F10" s="233" t="s">
        <v>244</v>
      </c>
      <c r="G10" s="59"/>
      <c r="H10" s="59"/>
      <c r="I10" s="172"/>
      <c r="J10" s="46"/>
      <c r="K10" s="511"/>
      <c r="L10" s="64"/>
    </row>
    <row r="11" spans="1:12" ht="21" customHeight="1" x14ac:dyDescent="0.25">
      <c r="A11" s="196" t="s">
        <v>133</v>
      </c>
      <c r="B11" s="114">
        <v>8</v>
      </c>
      <c r="C11" s="187">
        <v>20</v>
      </c>
      <c r="D11" s="188" t="s">
        <v>28</v>
      </c>
      <c r="E11" s="189"/>
      <c r="F11" s="190" t="s">
        <v>146</v>
      </c>
      <c r="G11" s="191">
        <v>367.5</v>
      </c>
      <c r="H11" s="192"/>
      <c r="I11" s="193">
        <f t="shared" si="0"/>
        <v>7350</v>
      </c>
      <c r="J11" s="213"/>
      <c r="K11" s="503" t="s">
        <v>233</v>
      </c>
      <c r="L11" s="216"/>
    </row>
    <row r="12" spans="1:12" ht="21" customHeight="1" x14ac:dyDescent="0.25">
      <c r="A12" s="196" t="s">
        <v>134</v>
      </c>
      <c r="B12" s="109">
        <v>9</v>
      </c>
      <c r="C12" s="157">
        <v>1</v>
      </c>
      <c r="D12" s="35" t="s">
        <v>28</v>
      </c>
      <c r="E12" s="159"/>
      <c r="F12" s="166" t="s">
        <v>82</v>
      </c>
      <c r="G12" s="32">
        <v>567.63</v>
      </c>
      <c r="H12" s="163"/>
      <c r="I12" s="33">
        <f t="shared" si="0"/>
        <v>567.63</v>
      </c>
      <c r="J12" s="214"/>
      <c r="K12" s="509"/>
      <c r="L12" s="216"/>
    </row>
    <row r="13" spans="1:12" ht="21" customHeight="1" x14ac:dyDescent="0.25">
      <c r="A13" s="196" t="s">
        <v>135</v>
      </c>
      <c r="B13" s="109">
        <v>10</v>
      </c>
      <c r="C13" s="157">
        <v>10</v>
      </c>
      <c r="D13" s="35" t="s">
        <v>28</v>
      </c>
      <c r="E13" s="159"/>
      <c r="F13" s="96" t="s">
        <v>93</v>
      </c>
      <c r="G13" s="40">
        <v>945.69</v>
      </c>
      <c r="H13" s="163"/>
      <c r="I13" s="33">
        <f t="shared" si="0"/>
        <v>9456.9000000000015</v>
      </c>
      <c r="J13" s="214"/>
      <c r="K13" s="509"/>
      <c r="L13" s="216"/>
    </row>
    <row r="14" spans="1:12" ht="21" customHeight="1" x14ac:dyDescent="0.25">
      <c r="A14" s="196" t="s">
        <v>136</v>
      </c>
      <c r="B14" s="232">
        <v>11</v>
      </c>
      <c r="C14" s="42">
        <v>100</v>
      </c>
      <c r="D14" s="35" t="s">
        <v>28</v>
      </c>
      <c r="E14" s="39"/>
      <c r="F14" s="45" t="s">
        <v>177</v>
      </c>
      <c r="G14" s="56">
        <v>2.2000000000000002</v>
      </c>
      <c r="H14" s="45"/>
      <c r="I14" s="33">
        <f t="shared" si="0"/>
        <v>220.00000000000003</v>
      </c>
      <c r="J14" s="214"/>
      <c r="K14" s="509"/>
      <c r="L14" s="216"/>
    </row>
    <row r="15" spans="1:12" ht="21" customHeight="1" x14ac:dyDescent="0.25">
      <c r="A15" s="196" t="s">
        <v>137</v>
      </c>
      <c r="B15" s="235">
        <v>12</v>
      </c>
      <c r="C15" s="51">
        <v>100</v>
      </c>
      <c r="D15" s="194" t="s">
        <v>28</v>
      </c>
      <c r="E15" s="52"/>
      <c r="F15" s="53" t="s">
        <v>178</v>
      </c>
      <c r="G15" s="195">
        <v>3.5</v>
      </c>
      <c r="H15" s="53"/>
      <c r="I15" s="182">
        <f t="shared" si="0"/>
        <v>350</v>
      </c>
      <c r="J15" s="214"/>
      <c r="K15" s="509"/>
      <c r="L15" s="216"/>
    </row>
    <row r="16" spans="1:12" ht="21" customHeight="1" x14ac:dyDescent="0.25">
      <c r="A16" s="196" t="s">
        <v>138</v>
      </c>
      <c r="B16" s="109">
        <v>13</v>
      </c>
      <c r="C16" s="38">
        <v>20</v>
      </c>
      <c r="D16" s="39" t="s">
        <v>28</v>
      </c>
      <c r="E16" s="45"/>
      <c r="F16" s="45" t="s">
        <v>175</v>
      </c>
      <c r="G16" s="45">
        <v>11.57</v>
      </c>
      <c r="H16" s="45"/>
      <c r="I16" s="182">
        <f t="shared" si="0"/>
        <v>231.4</v>
      </c>
      <c r="J16" s="214"/>
      <c r="K16" s="509"/>
      <c r="L16" s="216"/>
    </row>
    <row r="17" spans="1:12" ht="21" customHeight="1" x14ac:dyDescent="0.25">
      <c r="A17" s="196" t="s">
        <v>139</v>
      </c>
      <c r="B17" s="109">
        <v>14</v>
      </c>
      <c r="C17" s="42">
        <v>50</v>
      </c>
      <c r="D17" s="39" t="s">
        <v>28</v>
      </c>
      <c r="E17" s="45"/>
      <c r="F17" s="45" t="s">
        <v>41</v>
      </c>
      <c r="G17" s="40">
        <v>29.31</v>
      </c>
      <c r="H17" s="45"/>
      <c r="I17" s="182">
        <f t="shared" si="0"/>
        <v>1465.5</v>
      </c>
      <c r="J17" s="214"/>
      <c r="K17" s="509"/>
      <c r="L17" s="216"/>
    </row>
    <row r="18" spans="1:12" ht="21" customHeight="1" thickBot="1" x14ac:dyDescent="0.3">
      <c r="A18" s="196" t="s">
        <v>140</v>
      </c>
      <c r="B18" s="110">
        <v>15</v>
      </c>
      <c r="C18" s="58">
        <v>100</v>
      </c>
      <c r="D18" s="170" t="s">
        <v>28</v>
      </c>
      <c r="E18" s="59"/>
      <c r="F18" s="236" t="s">
        <v>228</v>
      </c>
      <c r="G18" s="237">
        <v>53</v>
      </c>
      <c r="H18" s="59"/>
      <c r="I18" s="172">
        <f t="shared" si="0"/>
        <v>5300</v>
      </c>
      <c r="J18" s="215"/>
      <c r="K18" s="510"/>
      <c r="L18" s="217">
        <f>SUM(I11:I18)</f>
        <v>24941.430000000004</v>
      </c>
    </row>
    <row r="19" spans="1:12" ht="21" customHeight="1" x14ac:dyDescent="0.25">
      <c r="B19" s="238">
        <v>16</v>
      </c>
      <c r="C19" s="174">
        <v>8</v>
      </c>
      <c r="D19" s="174" t="s">
        <v>28</v>
      </c>
      <c r="E19" s="198"/>
      <c r="F19" s="175" t="s">
        <v>93</v>
      </c>
      <c r="G19" s="176">
        <v>1125.3</v>
      </c>
      <c r="H19" s="198"/>
      <c r="I19" s="183">
        <f t="shared" ref="I19:I54" si="1">C19*G19</f>
        <v>9002.4</v>
      </c>
      <c r="J19" s="198"/>
      <c r="K19" s="501" t="s">
        <v>234</v>
      </c>
      <c r="L19" s="216"/>
    </row>
    <row r="20" spans="1:12" ht="21" customHeight="1" x14ac:dyDescent="0.25">
      <c r="A20" s="1" t="s">
        <v>179</v>
      </c>
      <c r="B20" s="235">
        <v>17</v>
      </c>
      <c r="C20" s="456">
        <v>32</v>
      </c>
      <c r="D20" s="264" t="s">
        <v>28</v>
      </c>
      <c r="E20" s="50"/>
      <c r="F20" s="50" t="s">
        <v>247</v>
      </c>
      <c r="G20" s="265">
        <v>176.9</v>
      </c>
      <c r="H20" s="96"/>
      <c r="I20" s="33">
        <f t="shared" si="1"/>
        <v>5660.8</v>
      </c>
      <c r="J20" s="46"/>
      <c r="K20" s="502"/>
      <c r="L20" s="216"/>
    </row>
    <row r="21" spans="1:12" ht="21" customHeight="1" x14ac:dyDescent="0.25">
      <c r="A21" s="1" t="s">
        <v>130</v>
      </c>
      <c r="B21" s="109">
        <v>18</v>
      </c>
      <c r="C21" s="42">
        <v>32</v>
      </c>
      <c r="D21" s="42" t="s">
        <v>28</v>
      </c>
      <c r="E21" s="45"/>
      <c r="F21" s="45" t="s">
        <v>88</v>
      </c>
      <c r="G21" s="40">
        <v>29.85</v>
      </c>
      <c r="H21" s="96"/>
      <c r="I21" s="33">
        <f t="shared" si="1"/>
        <v>955.2</v>
      </c>
      <c r="J21" s="46"/>
      <c r="K21" s="502"/>
      <c r="L21" s="216"/>
    </row>
    <row r="22" spans="1:12" ht="21" customHeight="1" x14ac:dyDescent="0.25">
      <c r="A22" s="1" t="s">
        <v>131</v>
      </c>
      <c r="B22" s="109">
        <v>19</v>
      </c>
      <c r="C22" s="42">
        <v>32</v>
      </c>
      <c r="D22" s="42" t="s">
        <v>28</v>
      </c>
      <c r="E22" s="45"/>
      <c r="F22" s="45" t="s">
        <v>248</v>
      </c>
      <c r="G22" s="40">
        <v>21</v>
      </c>
      <c r="H22" s="96"/>
      <c r="I22" s="33">
        <f t="shared" si="1"/>
        <v>672</v>
      </c>
      <c r="J22" s="46"/>
      <c r="K22" s="502"/>
      <c r="L22" s="216"/>
    </row>
    <row r="23" spans="1:12" ht="21" customHeight="1" x14ac:dyDescent="0.25">
      <c r="A23" s="1" t="s">
        <v>132</v>
      </c>
      <c r="B23" s="109">
        <v>20</v>
      </c>
      <c r="C23" s="48">
        <v>8</v>
      </c>
      <c r="D23" s="42" t="s">
        <v>28</v>
      </c>
      <c r="E23" s="45"/>
      <c r="F23" s="45" t="s">
        <v>344</v>
      </c>
      <c r="G23" s="40">
        <v>69.7</v>
      </c>
      <c r="H23" s="96"/>
      <c r="I23" s="33">
        <f t="shared" si="1"/>
        <v>557.6</v>
      </c>
      <c r="J23" s="46"/>
      <c r="K23" s="502"/>
      <c r="L23" s="216"/>
    </row>
    <row r="24" spans="1:12" ht="21" customHeight="1" x14ac:dyDescent="0.25">
      <c r="A24" s="1" t="s">
        <v>133</v>
      </c>
      <c r="B24" s="232">
        <v>21</v>
      </c>
      <c r="C24" s="42">
        <v>6</v>
      </c>
      <c r="D24" s="42" t="s">
        <v>28</v>
      </c>
      <c r="E24" s="45"/>
      <c r="F24" s="45" t="s">
        <v>249</v>
      </c>
      <c r="G24" s="40">
        <v>69.78</v>
      </c>
      <c r="H24" s="181"/>
      <c r="I24" s="33">
        <f t="shared" si="1"/>
        <v>418.68</v>
      </c>
      <c r="J24" s="46"/>
      <c r="K24" s="502"/>
      <c r="L24" s="216"/>
    </row>
    <row r="25" spans="1:12" ht="21" customHeight="1" x14ac:dyDescent="0.25">
      <c r="A25" s="1" t="s">
        <v>134</v>
      </c>
      <c r="B25" s="235">
        <v>22</v>
      </c>
      <c r="C25" s="42">
        <v>20</v>
      </c>
      <c r="D25" s="42" t="s">
        <v>29</v>
      </c>
      <c r="E25" s="45"/>
      <c r="F25" s="45" t="s">
        <v>85</v>
      </c>
      <c r="G25" s="40">
        <v>257.39999999999998</v>
      </c>
      <c r="H25" s="181"/>
      <c r="I25" s="33">
        <f t="shared" si="1"/>
        <v>5148</v>
      </c>
      <c r="J25" s="46"/>
      <c r="K25" s="502"/>
      <c r="L25" s="216"/>
    </row>
    <row r="26" spans="1:12" ht="21" customHeight="1" x14ac:dyDescent="0.25">
      <c r="A26" s="1" t="s">
        <v>135</v>
      </c>
      <c r="B26" s="109">
        <v>23</v>
      </c>
      <c r="C26" s="42">
        <v>100</v>
      </c>
      <c r="D26" s="42" t="s">
        <v>29</v>
      </c>
      <c r="E26" s="42"/>
      <c r="F26" s="45" t="s">
        <v>30</v>
      </c>
      <c r="G26" s="40">
        <v>12.76</v>
      </c>
      <c r="H26" s="181"/>
      <c r="I26" s="33">
        <f t="shared" si="1"/>
        <v>1276</v>
      </c>
      <c r="J26" s="46"/>
      <c r="K26" s="502"/>
      <c r="L26" s="216"/>
    </row>
    <row r="27" spans="1:12" ht="21" customHeight="1" thickBot="1" x14ac:dyDescent="0.3">
      <c r="A27" s="1" t="s">
        <v>136</v>
      </c>
      <c r="B27" s="232">
        <v>24</v>
      </c>
      <c r="C27" s="51">
        <v>8</v>
      </c>
      <c r="D27" s="51" t="s">
        <v>29</v>
      </c>
      <c r="E27" s="51"/>
      <c r="F27" s="207" t="s">
        <v>251</v>
      </c>
      <c r="G27" s="208">
        <v>27.69</v>
      </c>
      <c r="H27" s="47"/>
      <c r="I27" s="29">
        <f t="shared" si="1"/>
        <v>221.52</v>
      </c>
      <c r="J27" s="46"/>
      <c r="K27" s="502"/>
      <c r="L27" s="64">
        <f>SUM(I19:I27)</f>
        <v>23912.2</v>
      </c>
    </row>
    <row r="28" spans="1:12" ht="21" customHeight="1" thickBot="1" x14ac:dyDescent="0.3">
      <c r="A28" s="1" t="s">
        <v>137</v>
      </c>
      <c r="B28" s="240">
        <v>25</v>
      </c>
      <c r="C28" s="177">
        <v>1</v>
      </c>
      <c r="D28" s="177" t="s">
        <v>28</v>
      </c>
      <c r="E28" s="177"/>
      <c r="F28" s="178" t="s">
        <v>245</v>
      </c>
      <c r="G28" s="179">
        <v>456.89</v>
      </c>
      <c r="H28" s="180">
        <v>8.4</v>
      </c>
      <c r="I28" s="185">
        <f>(G28+H28)*C28</f>
        <v>465.28999999999996</v>
      </c>
      <c r="J28" s="219"/>
      <c r="K28" s="218" t="s">
        <v>237</v>
      </c>
      <c r="L28" s="216"/>
    </row>
    <row r="29" spans="1:12" ht="21" customHeight="1" x14ac:dyDescent="0.25">
      <c r="A29" s="1" t="s">
        <v>138</v>
      </c>
      <c r="B29" s="114">
        <v>26</v>
      </c>
      <c r="C29" s="115">
        <v>100</v>
      </c>
      <c r="D29" s="115" t="s">
        <v>29</v>
      </c>
      <c r="E29" s="116"/>
      <c r="F29" s="190" t="s">
        <v>212</v>
      </c>
      <c r="G29" s="209">
        <v>31.4</v>
      </c>
      <c r="H29" s="116"/>
      <c r="I29" s="193">
        <f>C29*G29</f>
        <v>3140</v>
      </c>
      <c r="J29" s="204"/>
      <c r="K29" s="503" t="s">
        <v>229</v>
      </c>
      <c r="L29" s="22"/>
    </row>
    <row r="30" spans="1:12" ht="21" customHeight="1" x14ac:dyDescent="0.25">
      <c r="A30" s="1" t="s">
        <v>139</v>
      </c>
      <c r="B30" s="232">
        <v>27</v>
      </c>
      <c r="C30" s="42">
        <v>100</v>
      </c>
      <c r="D30" s="42" t="s">
        <v>29</v>
      </c>
      <c r="E30" s="45"/>
      <c r="F30" s="4" t="s">
        <v>214</v>
      </c>
      <c r="G30" s="56">
        <v>9.4700000000000006</v>
      </c>
      <c r="H30" s="45"/>
      <c r="I30" s="33">
        <f t="shared" si="1"/>
        <v>947.00000000000011</v>
      </c>
      <c r="J30" s="211"/>
      <c r="K30" s="504"/>
      <c r="L30" s="22"/>
    </row>
    <row r="31" spans="1:12" ht="21" customHeight="1" x14ac:dyDescent="0.25">
      <c r="A31" s="1" t="s">
        <v>140</v>
      </c>
      <c r="B31" s="235">
        <v>28</v>
      </c>
      <c r="C31" s="42">
        <v>150</v>
      </c>
      <c r="D31" s="42" t="s">
        <v>29</v>
      </c>
      <c r="E31" s="45"/>
      <c r="F31" s="4" t="s">
        <v>213</v>
      </c>
      <c r="G31" s="56">
        <v>10.53</v>
      </c>
      <c r="H31" s="45"/>
      <c r="I31" s="33">
        <f t="shared" si="1"/>
        <v>1579.5</v>
      </c>
      <c r="J31" s="211"/>
      <c r="K31" s="504"/>
      <c r="L31" s="22"/>
    </row>
    <row r="32" spans="1:12" ht="21" customHeight="1" x14ac:dyDescent="0.25">
      <c r="B32" s="109">
        <v>29</v>
      </c>
      <c r="C32" s="42">
        <v>250</v>
      </c>
      <c r="D32" s="42" t="s">
        <v>29</v>
      </c>
      <c r="E32" s="42"/>
      <c r="F32" s="4" t="s">
        <v>211</v>
      </c>
      <c r="G32" s="56">
        <v>11.13</v>
      </c>
      <c r="H32" s="40"/>
      <c r="I32" s="33">
        <f t="shared" si="1"/>
        <v>2782.5</v>
      </c>
      <c r="J32" s="211"/>
      <c r="K32" s="504"/>
      <c r="L32" s="22"/>
    </row>
    <row r="33" spans="1:12" ht="21" customHeight="1" x14ac:dyDescent="0.25">
      <c r="A33" s="1" t="s">
        <v>180</v>
      </c>
      <c r="B33" s="232">
        <v>30</v>
      </c>
      <c r="C33" s="42">
        <v>70</v>
      </c>
      <c r="D33" s="42" t="s">
        <v>29</v>
      </c>
      <c r="E33" s="42"/>
      <c r="F33" s="4" t="s">
        <v>35</v>
      </c>
      <c r="G33" s="32">
        <v>13.25</v>
      </c>
      <c r="H33" s="40"/>
      <c r="I33" s="33">
        <f t="shared" si="1"/>
        <v>927.5</v>
      </c>
      <c r="J33" s="211"/>
      <c r="K33" s="504"/>
      <c r="L33" s="22"/>
    </row>
    <row r="34" spans="1:12" ht="21" customHeight="1" x14ac:dyDescent="0.25">
      <c r="B34" s="235">
        <v>31</v>
      </c>
      <c r="C34" s="42">
        <v>500</v>
      </c>
      <c r="D34" s="42" t="s">
        <v>28</v>
      </c>
      <c r="E34" s="42"/>
      <c r="F34" s="4" t="s">
        <v>252</v>
      </c>
      <c r="G34" s="56">
        <v>0.43</v>
      </c>
      <c r="H34" s="40"/>
      <c r="I34" s="33">
        <f t="shared" si="1"/>
        <v>215</v>
      </c>
      <c r="J34" s="211"/>
      <c r="K34" s="504"/>
      <c r="L34" s="22"/>
    </row>
    <row r="35" spans="1:12" ht="21" customHeight="1" x14ac:dyDescent="0.25">
      <c r="A35" s="1" t="s">
        <v>141</v>
      </c>
      <c r="B35" s="109">
        <v>32</v>
      </c>
      <c r="C35" s="42">
        <v>600</v>
      </c>
      <c r="D35" s="42" t="s">
        <v>28</v>
      </c>
      <c r="E35" s="42"/>
      <c r="F35" s="4" t="s">
        <v>253</v>
      </c>
      <c r="G35" s="56">
        <v>0.59</v>
      </c>
      <c r="H35" s="40"/>
      <c r="I35" s="33">
        <f t="shared" si="1"/>
        <v>354</v>
      </c>
      <c r="J35" s="211"/>
      <c r="K35" s="504"/>
      <c r="L35" s="22"/>
    </row>
    <row r="36" spans="1:12" ht="21" customHeight="1" x14ac:dyDescent="0.25">
      <c r="A36" s="1" t="s">
        <v>142</v>
      </c>
      <c r="B36" s="232">
        <v>33</v>
      </c>
      <c r="C36" s="42">
        <v>6</v>
      </c>
      <c r="D36" s="42" t="s">
        <v>28</v>
      </c>
      <c r="E36" s="42"/>
      <c r="F36" s="4" t="s">
        <v>217</v>
      </c>
      <c r="G36" s="56">
        <v>115</v>
      </c>
      <c r="H36" s="40"/>
      <c r="I36" s="33">
        <f t="shared" si="1"/>
        <v>690</v>
      </c>
      <c r="J36" s="211"/>
      <c r="K36" s="504"/>
      <c r="L36" s="22"/>
    </row>
    <row r="37" spans="1:12" ht="21" customHeight="1" x14ac:dyDescent="0.25">
      <c r="B37" s="235">
        <v>34</v>
      </c>
      <c r="C37" s="42">
        <v>21</v>
      </c>
      <c r="D37" s="42" t="s">
        <v>28</v>
      </c>
      <c r="E37" s="42"/>
      <c r="F37" s="4" t="s">
        <v>218</v>
      </c>
      <c r="G37" s="205">
        <v>312.18</v>
      </c>
      <c r="H37" s="40"/>
      <c r="I37" s="33">
        <f t="shared" si="1"/>
        <v>6555.78</v>
      </c>
      <c r="J37" s="211"/>
      <c r="K37" s="504"/>
      <c r="L37" s="22"/>
    </row>
    <row r="38" spans="1:12" ht="21" customHeight="1" x14ac:dyDescent="0.25">
      <c r="B38" s="109">
        <v>35</v>
      </c>
      <c r="C38" s="42">
        <v>21</v>
      </c>
      <c r="D38" s="42" t="s">
        <v>28</v>
      </c>
      <c r="E38" s="42"/>
      <c r="F38" s="120" t="s">
        <v>82</v>
      </c>
      <c r="G38" s="32">
        <v>567.63</v>
      </c>
      <c r="H38" s="40"/>
      <c r="I38" s="33">
        <f t="shared" si="1"/>
        <v>11920.23</v>
      </c>
      <c r="J38" s="211"/>
      <c r="K38" s="504"/>
      <c r="L38" s="22"/>
    </row>
    <row r="39" spans="1:12" ht="21" customHeight="1" x14ac:dyDescent="0.25">
      <c r="A39" s="63" t="s">
        <v>239</v>
      </c>
      <c r="B39" s="232">
        <v>36</v>
      </c>
      <c r="C39" s="42">
        <v>200</v>
      </c>
      <c r="D39" s="42" t="s">
        <v>28</v>
      </c>
      <c r="E39" s="45"/>
      <c r="F39" s="4" t="s">
        <v>216</v>
      </c>
      <c r="G39" s="56">
        <v>3.45</v>
      </c>
      <c r="H39" s="45"/>
      <c r="I39" s="33">
        <f t="shared" si="1"/>
        <v>690</v>
      </c>
      <c r="J39" s="211"/>
      <c r="K39" s="504"/>
      <c r="L39" s="22"/>
    </row>
    <row r="40" spans="1:12" ht="21" customHeight="1" x14ac:dyDescent="0.25">
      <c r="A40" s="63" t="s">
        <v>142</v>
      </c>
      <c r="B40" s="235">
        <v>37</v>
      </c>
      <c r="C40" s="42">
        <v>21</v>
      </c>
      <c r="D40" s="42" t="s">
        <v>28</v>
      </c>
      <c r="E40" s="45"/>
      <c r="F40" s="4" t="s">
        <v>220</v>
      </c>
      <c r="G40" s="56">
        <v>212.7</v>
      </c>
      <c r="H40" s="45"/>
      <c r="I40" s="33">
        <f t="shared" si="1"/>
        <v>4466.7</v>
      </c>
      <c r="J40" s="211"/>
      <c r="K40" s="504"/>
      <c r="L40" s="22"/>
    </row>
    <row r="41" spans="1:12" ht="21" customHeight="1" x14ac:dyDescent="0.25">
      <c r="A41" s="63" t="s">
        <v>159</v>
      </c>
      <c r="B41" s="109">
        <v>38</v>
      </c>
      <c r="C41" s="42">
        <v>51</v>
      </c>
      <c r="D41" s="42" t="s">
        <v>28</v>
      </c>
      <c r="E41" s="45"/>
      <c r="F41" s="4" t="s">
        <v>221</v>
      </c>
      <c r="G41" s="56">
        <v>674.1</v>
      </c>
      <c r="H41" s="56">
        <v>8.4</v>
      </c>
      <c r="I41" s="33">
        <f>(G41+H41)*C41</f>
        <v>34807.5</v>
      </c>
      <c r="J41" s="211"/>
      <c r="K41" s="504"/>
      <c r="L41" s="22"/>
    </row>
    <row r="42" spans="1:12" ht="21" customHeight="1" x14ac:dyDescent="0.25">
      <c r="A42" s="63" t="s">
        <v>160</v>
      </c>
      <c r="B42" s="232">
        <v>39</v>
      </c>
      <c r="C42" s="206">
        <v>23</v>
      </c>
      <c r="D42" s="206" t="s">
        <v>28</v>
      </c>
      <c r="E42" s="45"/>
      <c r="F42" s="4" t="s">
        <v>222</v>
      </c>
      <c r="G42" s="56">
        <v>613.6</v>
      </c>
      <c r="H42" s="56">
        <v>8.4</v>
      </c>
      <c r="I42" s="33">
        <f>(G42+H42)*C42</f>
        <v>14306</v>
      </c>
      <c r="J42" s="211"/>
      <c r="K42" s="504"/>
      <c r="L42" s="22"/>
    </row>
    <row r="43" spans="1:12" ht="21" customHeight="1" x14ac:dyDescent="0.25">
      <c r="A43" s="63" t="s">
        <v>161</v>
      </c>
      <c r="B43" s="235">
        <v>40</v>
      </c>
      <c r="C43" s="42">
        <v>134</v>
      </c>
      <c r="D43" s="42" t="s">
        <v>29</v>
      </c>
      <c r="E43" s="45"/>
      <c r="F43" s="4" t="s">
        <v>224</v>
      </c>
      <c r="G43" s="56">
        <v>332.18</v>
      </c>
      <c r="H43" s="56"/>
      <c r="I43" s="33">
        <f t="shared" si="1"/>
        <v>44512.12</v>
      </c>
      <c r="J43" s="211"/>
      <c r="K43" s="504"/>
      <c r="L43" s="22"/>
    </row>
    <row r="44" spans="1:12" ht="21" customHeight="1" x14ac:dyDescent="0.25">
      <c r="A44" s="63" t="s">
        <v>162</v>
      </c>
      <c r="B44" s="109">
        <v>41</v>
      </c>
      <c r="C44" s="42">
        <v>20</v>
      </c>
      <c r="D44" s="42" t="s">
        <v>219</v>
      </c>
      <c r="E44" s="45"/>
      <c r="F44" s="4" t="s">
        <v>223</v>
      </c>
      <c r="G44" s="56">
        <v>13.2</v>
      </c>
      <c r="H44" s="56"/>
      <c r="I44" s="33">
        <f t="shared" si="1"/>
        <v>264</v>
      </c>
      <c r="J44" s="211"/>
      <c r="K44" s="504"/>
      <c r="L44" s="22"/>
    </row>
    <row r="45" spans="1:12" ht="21" customHeight="1" x14ac:dyDescent="0.25">
      <c r="A45" s="63" t="s">
        <v>163</v>
      </c>
      <c r="B45" s="232">
        <v>42</v>
      </c>
      <c r="C45" s="42">
        <v>16</v>
      </c>
      <c r="D45" s="42" t="s">
        <v>28</v>
      </c>
      <c r="E45" s="45"/>
      <c r="F45" s="4" t="s">
        <v>254</v>
      </c>
      <c r="G45" s="56">
        <v>14.05</v>
      </c>
      <c r="H45" s="56"/>
      <c r="I45" s="33">
        <f t="shared" si="1"/>
        <v>224.8</v>
      </c>
      <c r="J45" s="211"/>
      <c r="K45" s="504"/>
      <c r="L45" s="22"/>
    </row>
    <row r="46" spans="1:12" ht="21" customHeight="1" x14ac:dyDescent="0.25">
      <c r="A46" s="63" t="s">
        <v>164</v>
      </c>
      <c r="B46" s="235">
        <v>43</v>
      </c>
      <c r="C46" s="42">
        <v>140</v>
      </c>
      <c r="D46" s="48" t="s">
        <v>28</v>
      </c>
      <c r="E46" s="45"/>
      <c r="F46" s="4" t="s">
        <v>255</v>
      </c>
      <c r="G46" s="56">
        <v>77.900000000000006</v>
      </c>
      <c r="H46" s="56"/>
      <c r="I46" s="33">
        <f t="shared" si="1"/>
        <v>10906</v>
      </c>
      <c r="J46" s="211"/>
      <c r="K46" s="504"/>
      <c r="L46" s="22"/>
    </row>
    <row r="47" spans="1:12" ht="21" customHeight="1" x14ac:dyDescent="0.25">
      <c r="A47" s="63" t="s">
        <v>165</v>
      </c>
      <c r="B47" s="109">
        <v>44</v>
      </c>
      <c r="C47" s="42">
        <v>2</v>
      </c>
      <c r="D47" s="48" t="s">
        <v>28</v>
      </c>
      <c r="E47" s="45"/>
      <c r="F47" s="4" t="s">
        <v>256</v>
      </c>
      <c r="G47" s="56">
        <v>69.27</v>
      </c>
      <c r="H47" s="56"/>
      <c r="I47" s="33">
        <f t="shared" si="1"/>
        <v>138.54</v>
      </c>
      <c r="J47" s="211"/>
      <c r="K47" s="504"/>
      <c r="L47" s="22"/>
    </row>
    <row r="48" spans="1:12" ht="21" customHeight="1" x14ac:dyDescent="0.25">
      <c r="A48" s="63" t="s">
        <v>166</v>
      </c>
      <c r="B48" s="232">
        <v>45</v>
      </c>
      <c r="C48" s="42">
        <v>10</v>
      </c>
      <c r="D48" s="48" t="s">
        <v>28</v>
      </c>
      <c r="E48" s="45"/>
      <c r="F48" s="4" t="s">
        <v>225</v>
      </c>
      <c r="G48" s="56">
        <v>9.92</v>
      </c>
      <c r="H48" s="56"/>
      <c r="I48" s="33">
        <f t="shared" si="1"/>
        <v>99.2</v>
      </c>
      <c r="J48" s="211"/>
      <c r="K48" s="504"/>
      <c r="L48" s="22"/>
    </row>
    <row r="49" spans="1:12" ht="21" customHeight="1" x14ac:dyDescent="0.25">
      <c r="A49" s="63" t="s">
        <v>167</v>
      </c>
      <c r="B49" s="235">
        <v>46</v>
      </c>
      <c r="C49" s="42">
        <v>102</v>
      </c>
      <c r="D49" s="48" t="s">
        <v>28</v>
      </c>
      <c r="E49" s="45"/>
      <c r="F49" s="4" t="s">
        <v>226</v>
      </c>
      <c r="G49" s="56">
        <v>887.4</v>
      </c>
      <c r="H49" s="56">
        <v>8.4</v>
      </c>
      <c r="I49" s="33">
        <f t="shared" si="1"/>
        <v>90514.8</v>
      </c>
      <c r="J49" s="211"/>
      <c r="K49" s="504"/>
      <c r="L49" s="22"/>
    </row>
    <row r="50" spans="1:12" ht="21" customHeight="1" thickBot="1" x14ac:dyDescent="0.3">
      <c r="A50" s="63" t="s">
        <v>168</v>
      </c>
      <c r="B50" s="110">
        <v>47</v>
      </c>
      <c r="C50" s="58">
        <v>23</v>
      </c>
      <c r="D50" s="210" t="s">
        <v>28</v>
      </c>
      <c r="E50" s="59"/>
      <c r="F50" s="242" t="s">
        <v>227</v>
      </c>
      <c r="G50" s="237">
        <v>561</v>
      </c>
      <c r="H50" s="237">
        <v>8.4</v>
      </c>
      <c r="I50" s="172">
        <f t="shared" si="1"/>
        <v>12903</v>
      </c>
      <c r="J50" s="212"/>
      <c r="K50" s="505"/>
      <c r="L50" s="64">
        <f>SUM(I29:I50)</f>
        <v>242944.17000000004</v>
      </c>
    </row>
    <row r="51" spans="1:12" ht="21" customHeight="1" x14ac:dyDescent="0.25">
      <c r="A51" s="63" t="s">
        <v>169</v>
      </c>
      <c r="B51" s="231">
        <v>48</v>
      </c>
      <c r="C51" s="173">
        <v>40</v>
      </c>
      <c r="D51" s="173" t="s">
        <v>29</v>
      </c>
      <c r="E51" s="239"/>
      <c r="F51" s="239" t="s">
        <v>230</v>
      </c>
      <c r="G51" s="239">
        <v>10.53</v>
      </c>
      <c r="H51" s="239"/>
      <c r="I51" s="241">
        <f t="shared" si="1"/>
        <v>421.2</v>
      </c>
      <c r="J51" s="204"/>
      <c r="K51" s="506" t="s">
        <v>236</v>
      </c>
      <c r="L51" s="63"/>
    </row>
    <row r="52" spans="1:12" ht="21" customHeight="1" x14ac:dyDescent="0.25">
      <c r="A52" s="63" t="s">
        <v>170</v>
      </c>
      <c r="B52" s="235">
        <v>49</v>
      </c>
      <c r="C52" s="42">
        <v>115</v>
      </c>
      <c r="D52" s="42" t="s">
        <v>29</v>
      </c>
      <c r="E52" s="45"/>
      <c r="F52" s="45" t="s">
        <v>231</v>
      </c>
      <c r="G52" s="45">
        <v>15.21</v>
      </c>
      <c r="H52" s="45"/>
      <c r="I52" s="105">
        <f t="shared" si="1"/>
        <v>1749.15</v>
      </c>
      <c r="J52" s="211"/>
      <c r="K52" s="507"/>
      <c r="L52" s="63"/>
    </row>
    <row r="53" spans="1:12" ht="21" customHeight="1" x14ac:dyDescent="0.25">
      <c r="A53" s="63" t="s">
        <v>240</v>
      </c>
      <c r="B53" s="109">
        <v>50</v>
      </c>
      <c r="C53" s="42">
        <v>3</v>
      </c>
      <c r="D53" s="48" t="s">
        <v>28</v>
      </c>
      <c r="E53" s="45"/>
      <c r="F53" s="75" t="s">
        <v>232</v>
      </c>
      <c r="G53" s="56">
        <v>100</v>
      </c>
      <c r="H53" s="45"/>
      <c r="I53" s="105">
        <f t="shared" si="1"/>
        <v>300</v>
      </c>
      <c r="J53" s="211"/>
      <c r="K53" s="507"/>
      <c r="L53" s="63"/>
    </row>
    <row r="54" spans="1:12" ht="21" customHeight="1" thickBot="1" x14ac:dyDescent="0.3">
      <c r="B54" s="169">
        <v>51</v>
      </c>
      <c r="C54" s="58">
        <v>10</v>
      </c>
      <c r="D54" s="210" t="s">
        <v>28</v>
      </c>
      <c r="E54" s="59"/>
      <c r="F54" s="59" t="s">
        <v>93</v>
      </c>
      <c r="G54" s="111">
        <v>1125.3</v>
      </c>
      <c r="H54" s="59"/>
      <c r="I54" s="112">
        <f t="shared" si="1"/>
        <v>11253</v>
      </c>
      <c r="J54" s="212"/>
      <c r="K54" s="508"/>
      <c r="L54" s="64">
        <f>SUM(I51:I54)</f>
        <v>13723.35</v>
      </c>
    </row>
    <row r="55" spans="1:12" ht="34.5" customHeight="1" thickBot="1" x14ac:dyDescent="0.35">
      <c r="A55" s="63" t="s">
        <v>171</v>
      </c>
      <c r="B55" s="240">
        <v>52</v>
      </c>
      <c r="C55" s="177">
        <v>100</v>
      </c>
      <c r="D55" s="244" t="s">
        <v>28</v>
      </c>
      <c r="E55" s="178"/>
      <c r="F55" s="247" t="s">
        <v>257</v>
      </c>
      <c r="G55" s="180">
        <v>68.150000000000006</v>
      </c>
      <c r="H55" s="178"/>
      <c r="I55" s="245">
        <f t="shared" ref="I55" si="2">C55*G55</f>
        <v>6815.0000000000009</v>
      </c>
      <c r="J55" s="219"/>
      <c r="K55" s="246" t="s">
        <v>233</v>
      </c>
    </row>
    <row r="56" spans="1:12" ht="21" customHeight="1" x14ac:dyDescent="0.25">
      <c r="A56" s="63"/>
      <c r="B56" s="184"/>
      <c r="C56" s="63"/>
      <c r="D56" s="63"/>
      <c r="E56" s="63"/>
      <c r="F56" s="243"/>
      <c r="G56" s="63"/>
      <c r="H56" s="63"/>
      <c r="I56" s="199">
        <f>SUM(I3:I55)</f>
        <v>319608.16000000003</v>
      </c>
      <c r="J56" s="63"/>
      <c r="K56" s="63"/>
    </row>
    <row r="57" spans="1:12" ht="21" customHeight="1" x14ac:dyDescent="0.25">
      <c r="A57" s="63" t="s">
        <v>172</v>
      </c>
      <c r="B57" s="184"/>
      <c r="C57" s="63"/>
      <c r="D57" s="63"/>
      <c r="E57" s="63"/>
      <c r="H57" s="63"/>
      <c r="I57" s="63"/>
      <c r="J57" s="63"/>
      <c r="K57" s="63"/>
    </row>
    <row r="58" spans="1:12" ht="21" customHeight="1" x14ac:dyDescent="0.25">
      <c r="A58" s="63" t="s">
        <v>173</v>
      </c>
      <c r="B58" s="184"/>
      <c r="C58" s="63"/>
      <c r="D58" s="63"/>
      <c r="E58" s="63"/>
      <c r="F58" s="63"/>
      <c r="G58" s="63"/>
      <c r="H58" s="63"/>
      <c r="I58" s="63"/>
      <c r="J58" s="63"/>
      <c r="K58" s="63"/>
    </row>
    <row r="59" spans="1:12" ht="15.75" x14ac:dyDescent="0.25">
      <c r="A59" s="197" t="s">
        <v>174</v>
      </c>
      <c r="B59" s="184"/>
      <c r="C59" s="63"/>
      <c r="D59" s="63"/>
      <c r="E59" s="63"/>
      <c r="F59" s="63"/>
      <c r="G59" s="63"/>
      <c r="H59" s="63"/>
      <c r="I59" s="63"/>
      <c r="J59" s="63"/>
      <c r="K59" s="63"/>
    </row>
    <row r="60" spans="1:12" ht="15.75" x14ac:dyDescent="0.25">
      <c r="B60" s="184"/>
      <c r="C60" s="63"/>
      <c r="D60" s="63"/>
      <c r="E60" s="63"/>
      <c r="F60" s="63"/>
      <c r="G60" s="63"/>
      <c r="H60" s="63"/>
      <c r="I60" s="63"/>
      <c r="J60" s="63"/>
      <c r="K60" s="63"/>
    </row>
    <row r="61" spans="1:12" ht="15.75" x14ac:dyDescent="0.25">
      <c r="A61" s="229" t="s">
        <v>238</v>
      </c>
    </row>
    <row r="62" spans="1:12" x14ac:dyDescent="0.25">
      <c r="A62" s="200"/>
    </row>
    <row r="63" spans="1:12" x14ac:dyDescent="0.25">
      <c r="A63" s="202" t="s">
        <v>181</v>
      </c>
    </row>
    <row r="64" spans="1:12" x14ac:dyDescent="0.25">
      <c r="A64" s="203" t="s">
        <v>215</v>
      </c>
    </row>
    <row r="65" spans="1:1" x14ac:dyDescent="0.25">
      <c r="A65" s="200"/>
    </row>
    <row r="66" spans="1:1" x14ac:dyDescent="0.25">
      <c r="A66" s="201" t="s">
        <v>182</v>
      </c>
    </row>
    <row r="67" spans="1:1" x14ac:dyDescent="0.25">
      <c r="A67" s="201"/>
    </row>
    <row r="68" spans="1:1" ht="15.75" x14ac:dyDescent="0.25">
      <c r="A68" s="216" t="s">
        <v>241</v>
      </c>
    </row>
    <row r="69" spans="1:1" ht="15.75" x14ac:dyDescent="0.25">
      <c r="A69" s="1" t="s">
        <v>183</v>
      </c>
    </row>
    <row r="70" spans="1:1" ht="15.75" x14ac:dyDescent="0.25">
      <c r="A70" s="1" t="s">
        <v>184</v>
      </c>
    </row>
    <row r="71" spans="1:1" ht="15.75" x14ac:dyDescent="0.25">
      <c r="A71" s="1" t="s">
        <v>185</v>
      </c>
    </row>
    <row r="72" spans="1:1" ht="15.75" x14ac:dyDescent="0.25">
      <c r="A72" s="1" t="s">
        <v>186</v>
      </c>
    </row>
    <row r="73" spans="1:1" ht="15.75" x14ac:dyDescent="0.25">
      <c r="A73" s="1" t="s">
        <v>187</v>
      </c>
    </row>
    <row r="74" spans="1:1" ht="15.75" x14ac:dyDescent="0.25">
      <c r="A74" s="1" t="s">
        <v>188</v>
      </c>
    </row>
    <row r="75" spans="1:1" ht="15.75" x14ac:dyDescent="0.25">
      <c r="A75" s="1" t="s">
        <v>189</v>
      </c>
    </row>
    <row r="76" spans="1:1" ht="15.75" x14ac:dyDescent="0.25">
      <c r="A76" s="1" t="s">
        <v>190</v>
      </c>
    </row>
    <row r="77" spans="1:1" ht="15.75" x14ac:dyDescent="0.25">
      <c r="A77" s="1" t="s">
        <v>191</v>
      </c>
    </row>
    <row r="78" spans="1:1" ht="15.75" x14ac:dyDescent="0.25">
      <c r="A78" s="1" t="s">
        <v>192</v>
      </c>
    </row>
    <row r="79" spans="1:1" ht="15.75" x14ac:dyDescent="0.25">
      <c r="A79" s="1" t="s">
        <v>193</v>
      </c>
    </row>
    <row r="80" spans="1:1" ht="15.75" x14ac:dyDescent="0.25">
      <c r="A80" s="1" t="s">
        <v>194</v>
      </c>
    </row>
    <row r="81" spans="1:1" ht="15.75" x14ac:dyDescent="0.25">
      <c r="A81" s="1" t="s">
        <v>195</v>
      </c>
    </row>
    <row r="82" spans="1:1" ht="15.75" x14ac:dyDescent="0.25">
      <c r="A82" s="1" t="s">
        <v>196</v>
      </c>
    </row>
    <row r="83" spans="1:1" ht="15.75" x14ac:dyDescent="0.25">
      <c r="A83" s="1" t="s">
        <v>197</v>
      </c>
    </row>
    <row r="84" spans="1:1" ht="15.75" x14ac:dyDescent="0.25">
      <c r="A84" s="1" t="s">
        <v>198</v>
      </c>
    </row>
    <row r="86" spans="1:1" ht="15.75" x14ac:dyDescent="0.25">
      <c r="A86" s="1" t="s">
        <v>199</v>
      </c>
    </row>
    <row r="88" spans="1:1" ht="15.75" x14ac:dyDescent="0.25">
      <c r="A88" s="1" t="s">
        <v>200</v>
      </c>
    </row>
    <row r="90" spans="1:1" ht="15.75" x14ac:dyDescent="0.25">
      <c r="A90" s="1" t="s">
        <v>201</v>
      </c>
    </row>
    <row r="92" spans="1:1" ht="15.75" x14ac:dyDescent="0.25">
      <c r="A92" s="1" t="s">
        <v>202</v>
      </c>
    </row>
    <row r="94" spans="1:1" ht="15.75" x14ac:dyDescent="0.25">
      <c r="A94" s="1" t="s">
        <v>203</v>
      </c>
    </row>
    <row r="96" spans="1:1" ht="15.75" x14ac:dyDescent="0.25">
      <c r="A96" s="1" t="s">
        <v>204</v>
      </c>
    </row>
    <row r="99" spans="1:1" ht="15.75" x14ac:dyDescent="0.25">
      <c r="A99" s="63" t="s">
        <v>242</v>
      </c>
    </row>
    <row r="100" spans="1:1" ht="15.75" x14ac:dyDescent="0.25">
      <c r="A100" s="63" t="s">
        <v>205</v>
      </c>
    </row>
    <row r="101" spans="1:1" ht="15.75" x14ac:dyDescent="0.25">
      <c r="A101" s="63" t="s">
        <v>206</v>
      </c>
    </row>
    <row r="102" spans="1:1" ht="15.75" x14ac:dyDescent="0.25">
      <c r="A102" s="63" t="s">
        <v>207</v>
      </c>
    </row>
    <row r="103" spans="1:1" ht="15.75" x14ac:dyDescent="0.25">
      <c r="A103" s="63" t="s">
        <v>208</v>
      </c>
    </row>
    <row r="104" spans="1:1" ht="15.75" x14ac:dyDescent="0.25">
      <c r="A104" s="63" t="s">
        <v>209</v>
      </c>
    </row>
    <row r="105" spans="1:1" ht="15.75" x14ac:dyDescent="0.25">
      <c r="A105" s="63"/>
    </row>
    <row r="106" spans="1:1" ht="15.75" x14ac:dyDescent="0.25">
      <c r="A106" s="63" t="s">
        <v>210</v>
      </c>
    </row>
  </sheetData>
  <mergeCells count="5">
    <mergeCell ref="K19:K27"/>
    <mergeCell ref="K29:K50"/>
    <mergeCell ref="K51:K54"/>
    <mergeCell ref="K11:K18"/>
    <mergeCell ref="K2:K10"/>
  </mergeCells>
  <pageMargins left="0.7" right="0.7" top="0.78740157499999996" bottom="0.78740157499999996" header="0.3" footer="0.3"/>
  <pageSetup paperSize="9" scale="51" orientation="portrait" r:id="rId1"/>
  <colBreaks count="1" manualBreakCount="1">
    <brk id="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opLeftCell="B16" workbookViewId="0">
      <selection activeCell="F20" sqref="F20:G24"/>
    </sheetView>
  </sheetViews>
  <sheetFormatPr defaultRowHeight="15" x14ac:dyDescent="0.25"/>
  <cols>
    <col min="1" max="1" width="5.42578125" style="248" hidden="1" customWidth="1"/>
    <col min="2" max="2" width="5.7109375" style="250" customWidth="1"/>
    <col min="3" max="4" width="6.7109375" style="248" customWidth="1"/>
    <col min="5" max="5" width="16.28515625" style="248" customWidth="1"/>
    <col min="6" max="6" width="72.140625" style="248" customWidth="1"/>
    <col min="7" max="7" width="9.140625" style="287"/>
    <col min="8" max="8" width="12" style="248" customWidth="1"/>
    <col min="9" max="9" width="11.28515625" style="248" bestFit="1" customWidth="1"/>
    <col min="10" max="10" width="9.140625" style="248"/>
    <col min="11" max="11" width="10.42578125" style="248" customWidth="1"/>
    <col min="12" max="12" width="11" style="248" customWidth="1"/>
    <col min="13" max="16384" width="9.140625" style="248"/>
  </cols>
  <sheetData>
    <row r="1" spans="1:12" ht="15.75" thickBot="1" x14ac:dyDescent="0.3"/>
    <row r="2" spans="1:12" s="371" customFormat="1" ht="45.75" customHeight="1" thickBot="1" x14ac:dyDescent="0.3">
      <c r="B2" s="377"/>
      <c r="C2" s="378"/>
      <c r="D2" s="379"/>
      <c r="E2" s="380" t="s">
        <v>147</v>
      </c>
      <c r="F2" s="347" t="s">
        <v>83</v>
      </c>
      <c r="G2" s="384" t="s">
        <v>25</v>
      </c>
      <c r="H2" s="381" t="s">
        <v>27</v>
      </c>
      <c r="I2" s="382" t="s">
        <v>25</v>
      </c>
      <c r="J2" s="383"/>
      <c r="K2" s="501" t="s">
        <v>235</v>
      </c>
    </row>
    <row r="3" spans="1:12" ht="21" customHeight="1" x14ac:dyDescent="0.25">
      <c r="B3" s="317">
        <v>1</v>
      </c>
      <c r="C3" s="318">
        <v>6</v>
      </c>
      <c r="D3" s="319" t="s">
        <v>28</v>
      </c>
      <c r="E3" s="320"/>
      <c r="F3" s="348" t="s">
        <v>145</v>
      </c>
      <c r="G3" s="322">
        <v>465.89</v>
      </c>
      <c r="H3" s="323">
        <v>8.4</v>
      </c>
      <c r="I3" s="324">
        <f>(G3+H3)*C3</f>
        <v>2845.74</v>
      </c>
      <c r="J3" s="262"/>
      <c r="K3" s="502"/>
    </row>
    <row r="4" spans="1:12" s="371" customFormat="1" ht="31.5" x14ac:dyDescent="0.25">
      <c r="B4" s="372">
        <v>2</v>
      </c>
      <c r="C4" s="290">
        <v>1</v>
      </c>
      <c r="D4" s="288" t="s">
        <v>28</v>
      </c>
      <c r="E4" s="294" t="s">
        <v>154</v>
      </c>
      <c r="F4" s="373" t="s">
        <v>258</v>
      </c>
      <c r="G4" s="374">
        <v>212.05</v>
      </c>
      <c r="H4" s="375"/>
      <c r="I4" s="376">
        <f>C4*G4</f>
        <v>212.05</v>
      </c>
      <c r="J4" s="281"/>
      <c r="K4" s="502"/>
    </row>
    <row r="5" spans="1:12" ht="21" customHeight="1" x14ac:dyDescent="0.25">
      <c r="A5" s="326" t="s">
        <v>176</v>
      </c>
      <c r="B5" s="277">
        <v>3</v>
      </c>
      <c r="C5" s="292">
        <v>6</v>
      </c>
      <c r="D5" s="256" t="s">
        <v>28</v>
      </c>
      <c r="E5" s="295" t="s">
        <v>155</v>
      </c>
      <c r="F5" s="275" t="s">
        <v>151</v>
      </c>
      <c r="G5" s="259">
        <v>49.75</v>
      </c>
      <c r="H5" s="299"/>
      <c r="I5" s="255">
        <f t="shared" ref="I5:I54" si="0">C5*G5</f>
        <v>298.5</v>
      </c>
      <c r="J5" s="262"/>
      <c r="K5" s="502"/>
    </row>
    <row r="6" spans="1:12" ht="21" customHeight="1" x14ac:dyDescent="0.25">
      <c r="A6" s="326" t="s">
        <v>130</v>
      </c>
      <c r="B6" s="277">
        <v>4</v>
      </c>
      <c r="C6" s="292">
        <v>1</v>
      </c>
      <c r="D6" s="256" t="s">
        <v>28</v>
      </c>
      <c r="E6" s="295" t="s">
        <v>156</v>
      </c>
      <c r="F6" s="275" t="s">
        <v>152</v>
      </c>
      <c r="G6" s="259">
        <v>664.58</v>
      </c>
      <c r="H6" s="299"/>
      <c r="I6" s="255">
        <f t="shared" si="0"/>
        <v>664.58</v>
      </c>
      <c r="J6" s="262"/>
      <c r="K6" s="502"/>
    </row>
    <row r="7" spans="1:12" ht="21" customHeight="1" x14ac:dyDescent="0.25">
      <c r="A7" s="326" t="s">
        <v>131</v>
      </c>
      <c r="B7" s="277">
        <v>5</v>
      </c>
      <c r="C7" s="292">
        <v>1</v>
      </c>
      <c r="D7" s="256" t="s">
        <v>28</v>
      </c>
      <c r="E7" s="295" t="s">
        <v>157</v>
      </c>
      <c r="F7" s="275" t="s">
        <v>149</v>
      </c>
      <c r="G7" s="259">
        <v>1104.6400000000001</v>
      </c>
      <c r="H7" s="299"/>
      <c r="I7" s="255">
        <f t="shared" si="0"/>
        <v>1104.6400000000001</v>
      </c>
      <c r="J7" s="262"/>
      <c r="K7" s="502"/>
    </row>
    <row r="8" spans="1:12" ht="21" customHeight="1" x14ac:dyDescent="0.25">
      <c r="A8" s="326" t="s">
        <v>132</v>
      </c>
      <c r="B8" s="351">
        <v>6</v>
      </c>
      <c r="C8" s="349">
        <v>1</v>
      </c>
      <c r="D8" s="325" t="s">
        <v>28</v>
      </c>
      <c r="E8" s="267" t="s">
        <v>158</v>
      </c>
      <c r="F8" s="297" t="s">
        <v>150</v>
      </c>
      <c r="G8" s="263">
        <v>1681.21</v>
      </c>
      <c r="H8" s="297"/>
      <c r="I8" s="313">
        <f t="shared" si="0"/>
        <v>1681.21</v>
      </c>
      <c r="J8" s="262"/>
      <c r="K8" s="502"/>
      <c r="L8" s="273"/>
    </row>
    <row r="9" spans="1:12" ht="21" customHeight="1" thickBot="1" x14ac:dyDescent="0.3">
      <c r="A9" s="326"/>
      <c r="B9" s="300">
        <v>7</v>
      </c>
      <c r="C9" s="353">
        <v>1</v>
      </c>
      <c r="D9" s="301" t="s">
        <v>28</v>
      </c>
      <c r="E9" s="302" t="s">
        <v>243</v>
      </c>
      <c r="F9" s="352" t="s">
        <v>244</v>
      </c>
      <c r="G9" s="279">
        <v>1000</v>
      </c>
      <c r="H9" s="271"/>
      <c r="I9" s="313">
        <f t="shared" si="0"/>
        <v>1000</v>
      </c>
      <c r="J9" s="262"/>
      <c r="K9" s="511"/>
      <c r="L9" s="273">
        <f>SUM(I3:I9)</f>
        <v>7806.72</v>
      </c>
    </row>
    <row r="10" spans="1:12" ht="21" customHeight="1" x14ac:dyDescent="0.25">
      <c r="A10" s="326" t="s">
        <v>133</v>
      </c>
      <c r="B10" s="282">
        <v>8</v>
      </c>
      <c r="C10" s="318">
        <v>20</v>
      </c>
      <c r="D10" s="319" t="s">
        <v>28</v>
      </c>
      <c r="E10" s="320"/>
      <c r="F10" s="321" t="s">
        <v>146</v>
      </c>
      <c r="G10" s="322">
        <v>367.5</v>
      </c>
      <c r="H10" s="323"/>
      <c r="I10" s="324">
        <f t="shared" si="0"/>
        <v>7350</v>
      </c>
      <c r="J10" s="340"/>
      <c r="K10" s="503" t="s">
        <v>233</v>
      </c>
      <c r="L10" s="343"/>
    </row>
    <row r="11" spans="1:12" ht="21" customHeight="1" x14ac:dyDescent="0.25">
      <c r="A11" s="326" t="s">
        <v>134</v>
      </c>
      <c r="B11" s="277">
        <v>9</v>
      </c>
      <c r="C11" s="291">
        <v>1</v>
      </c>
      <c r="D11" s="256" t="s">
        <v>28</v>
      </c>
      <c r="E11" s="293"/>
      <c r="F11" s="298" t="s">
        <v>82</v>
      </c>
      <c r="G11" s="254">
        <v>567.63</v>
      </c>
      <c r="H11" s="296"/>
      <c r="I11" s="255">
        <f t="shared" si="0"/>
        <v>567.63</v>
      </c>
      <c r="J11" s="341"/>
      <c r="K11" s="509"/>
      <c r="L11" s="343"/>
    </row>
    <row r="12" spans="1:12" ht="21" customHeight="1" x14ac:dyDescent="0.25">
      <c r="A12" s="326" t="s">
        <v>135</v>
      </c>
      <c r="B12" s="277">
        <v>10</v>
      </c>
      <c r="C12" s="291">
        <v>10</v>
      </c>
      <c r="D12" s="256" t="s">
        <v>28</v>
      </c>
      <c r="E12" s="293"/>
      <c r="F12" s="275" t="s">
        <v>93</v>
      </c>
      <c r="G12" s="259">
        <v>945.69</v>
      </c>
      <c r="H12" s="296"/>
      <c r="I12" s="255">
        <f t="shared" si="0"/>
        <v>9456.9000000000015</v>
      </c>
      <c r="J12" s="341"/>
      <c r="K12" s="509"/>
      <c r="L12" s="343"/>
    </row>
    <row r="13" spans="1:12" ht="21" customHeight="1" x14ac:dyDescent="0.25">
      <c r="A13" s="326" t="s">
        <v>136</v>
      </c>
      <c r="B13" s="351">
        <v>11</v>
      </c>
      <c r="C13" s="260">
        <v>100</v>
      </c>
      <c r="D13" s="256" t="s">
        <v>28</v>
      </c>
      <c r="E13" s="258"/>
      <c r="F13" s="261" t="s">
        <v>177</v>
      </c>
      <c r="G13" s="259">
        <v>2.2000000000000002</v>
      </c>
      <c r="H13" s="261"/>
      <c r="I13" s="255">
        <f t="shared" si="0"/>
        <v>220.00000000000003</v>
      </c>
      <c r="J13" s="341"/>
      <c r="K13" s="509"/>
      <c r="L13" s="343"/>
    </row>
    <row r="14" spans="1:12" ht="21" customHeight="1" x14ac:dyDescent="0.25">
      <c r="A14" s="326" t="s">
        <v>137</v>
      </c>
      <c r="B14" s="354">
        <v>12</v>
      </c>
      <c r="C14" s="266">
        <v>100</v>
      </c>
      <c r="D14" s="325" t="s">
        <v>28</v>
      </c>
      <c r="E14" s="267"/>
      <c r="F14" s="268" t="s">
        <v>178</v>
      </c>
      <c r="G14" s="263">
        <v>3.5</v>
      </c>
      <c r="H14" s="268"/>
      <c r="I14" s="313">
        <f t="shared" si="0"/>
        <v>350</v>
      </c>
      <c r="J14" s="341"/>
      <c r="K14" s="509"/>
      <c r="L14" s="343"/>
    </row>
    <row r="15" spans="1:12" ht="21" customHeight="1" x14ac:dyDescent="0.25">
      <c r="A15" s="326" t="s">
        <v>138</v>
      </c>
      <c r="B15" s="277">
        <v>13</v>
      </c>
      <c r="C15" s="257">
        <v>20</v>
      </c>
      <c r="D15" s="258" t="s">
        <v>28</v>
      </c>
      <c r="E15" s="261"/>
      <c r="F15" s="261" t="s">
        <v>175</v>
      </c>
      <c r="G15" s="259">
        <v>11.57</v>
      </c>
      <c r="H15" s="261"/>
      <c r="I15" s="313">
        <f t="shared" si="0"/>
        <v>231.4</v>
      </c>
      <c r="J15" s="341"/>
      <c r="K15" s="509"/>
      <c r="L15" s="343"/>
    </row>
    <row r="16" spans="1:12" ht="21" customHeight="1" x14ac:dyDescent="0.25">
      <c r="A16" s="326" t="s">
        <v>139</v>
      </c>
      <c r="B16" s="277">
        <v>14</v>
      </c>
      <c r="C16" s="260">
        <v>50</v>
      </c>
      <c r="D16" s="258" t="s">
        <v>28</v>
      </c>
      <c r="E16" s="261"/>
      <c r="F16" s="261" t="s">
        <v>41</v>
      </c>
      <c r="G16" s="259">
        <v>29.31</v>
      </c>
      <c r="H16" s="261"/>
      <c r="I16" s="313">
        <f t="shared" si="0"/>
        <v>1465.5</v>
      </c>
      <c r="J16" s="341"/>
      <c r="K16" s="509"/>
      <c r="L16" s="343"/>
    </row>
    <row r="17" spans="1:12" ht="21" customHeight="1" thickBot="1" x14ac:dyDescent="0.3">
      <c r="A17" s="326" t="s">
        <v>140</v>
      </c>
      <c r="B17" s="278">
        <v>15</v>
      </c>
      <c r="C17" s="270">
        <v>100</v>
      </c>
      <c r="D17" s="301" t="s">
        <v>28</v>
      </c>
      <c r="E17" s="271"/>
      <c r="F17" s="355" t="s">
        <v>228</v>
      </c>
      <c r="G17" s="279">
        <v>53</v>
      </c>
      <c r="H17" s="271"/>
      <c r="I17" s="303">
        <f t="shared" si="0"/>
        <v>5300</v>
      </c>
      <c r="J17" s="342"/>
      <c r="K17" s="510"/>
      <c r="L17" s="344">
        <f>SUM(I10:I17)</f>
        <v>24941.430000000004</v>
      </c>
    </row>
    <row r="18" spans="1:12" ht="21" customHeight="1" x14ac:dyDescent="0.25">
      <c r="B18" s="357">
        <v>16</v>
      </c>
      <c r="C18" s="305">
        <v>8</v>
      </c>
      <c r="D18" s="305" t="s">
        <v>28</v>
      </c>
      <c r="E18" s="328"/>
      <c r="F18" s="306" t="s">
        <v>93</v>
      </c>
      <c r="G18" s="307">
        <v>1125.3</v>
      </c>
      <c r="H18" s="328"/>
      <c r="I18" s="314">
        <f t="shared" si="0"/>
        <v>9002.4</v>
      </c>
      <c r="J18" s="328"/>
      <c r="K18" s="501" t="s">
        <v>234</v>
      </c>
      <c r="L18" s="343"/>
    </row>
    <row r="19" spans="1:12" ht="21" customHeight="1" x14ac:dyDescent="0.25">
      <c r="A19" s="249" t="s">
        <v>179</v>
      </c>
      <c r="B19" s="354">
        <v>17</v>
      </c>
      <c r="C19" s="266">
        <v>32</v>
      </c>
      <c r="D19" s="260" t="s">
        <v>28</v>
      </c>
      <c r="E19" s="261"/>
      <c r="F19" s="261" t="s">
        <v>247</v>
      </c>
      <c r="G19" s="259">
        <v>176.9</v>
      </c>
      <c r="H19" s="275"/>
      <c r="I19" s="255">
        <f t="shared" si="0"/>
        <v>5660.8</v>
      </c>
      <c r="J19" s="262"/>
      <c r="K19" s="502"/>
      <c r="L19" s="343"/>
    </row>
    <row r="20" spans="1:12" ht="21" customHeight="1" x14ac:dyDescent="0.25">
      <c r="A20" s="249" t="s">
        <v>130</v>
      </c>
      <c r="B20" s="277">
        <v>18</v>
      </c>
      <c r="C20" s="260">
        <v>32</v>
      </c>
      <c r="D20" s="260" t="s">
        <v>28</v>
      </c>
      <c r="E20" s="261"/>
      <c r="F20" s="261" t="s">
        <v>88</v>
      </c>
      <c r="G20" s="259">
        <v>29.85</v>
      </c>
      <c r="H20" s="275"/>
      <c r="I20" s="255">
        <f t="shared" si="0"/>
        <v>955.2</v>
      </c>
      <c r="J20" s="262"/>
      <c r="K20" s="502"/>
      <c r="L20" s="343"/>
    </row>
    <row r="21" spans="1:12" ht="21" customHeight="1" x14ac:dyDescent="0.25">
      <c r="A21" s="249" t="s">
        <v>131</v>
      </c>
      <c r="B21" s="277">
        <v>19</v>
      </c>
      <c r="C21" s="260">
        <v>32</v>
      </c>
      <c r="D21" s="260" t="s">
        <v>28</v>
      </c>
      <c r="E21" s="261"/>
      <c r="F21" s="261" t="s">
        <v>248</v>
      </c>
      <c r="G21" s="259">
        <v>21</v>
      </c>
      <c r="H21" s="275"/>
      <c r="I21" s="255">
        <f t="shared" si="0"/>
        <v>672</v>
      </c>
      <c r="J21" s="262"/>
      <c r="K21" s="502"/>
      <c r="L21" s="343"/>
    </row>
    <row r="22" spans="1:12" ht="21" customHeight="1" x14ac:dyDescent="0.25">
      <c r="A22" s="249" t="s">
        <v>132</v>
      </c>
      <c r="B22" s="277">
        <v>20</v>
      </c>
      <c r="C22" s="264">
        <v>8</v>
      </c>
      <c r="D22" s="260" t="s">
        <v>28</v>
      </c>
      <c r="E22" s="261"/>
      <c r="F22" s="261" t="s">
        <v>250</v>
      </c>
      <c r="G22" s="259">
        <v>69.7</v>
      </c>
      <c r="H22" s="275"/>
      <c r="I22" s="255">
        <f t="shared" si="0"/>
        <v>557.6</v>
      </c>
      <c r="J22" s="262"/>
      <c r="K22" s="502"/>
      <c r="L22" s="343"/>
    </row>
    <row r="23" spans="1:12" ht="21" customHeight="1" x14ac:dyDescent="0.25">
      <c r="A23" s="249" t="s">
        <v>133</v>
      </c>
      <c r="B23" s="351">
        <v>21</v>
      </c>
      <c r="C23" s="260">
        <v>6</v>
      </c>
      <c r="D23" s="260" t="s">
        <v>28</v>
      </c>
      <c r="E23" s="261"/>
      <c r="F23" s="261" t="s">
        <v>249</v>
      </c>
      <c r="G23" s="259">
        <v>69.78</v>
      </c>
      <c r="H23" s="312"/>
      <c r="I23" s="255">
        <f t="shared" si="0"/>
        <v>418.68</v>
      </c>
      <c r="J23" s="262"/>
      <c r="K23" s="502"/>
      <c r="L23" s="343"/>
    </row>
    <row r="24" spans="1:12" ht="21" customHeight="1" x14ac:dyDescent="0.25">
      <c r="A24" s="249" t="s">
        <v>134</v>
      </c>
      <c r="B24" s="354">
        <v>22</v>
      </c>
      <c r="C24" s="260">
        <v>20</v>
      </c>
      <c r="D24" s="260" t="s">
        <v>29</v>
      </c>
      <c r="E24" s="261"/>
      <c r="F24" s="261" t="s">
        <v>85</v>
      </c>
      <c r="G24" s="259">
        <v>257.39999999999998</v>
      </c>
      <c r="H24" s="312"/>
      <c r="I24" s="255">
        <f t="shared" si="0"/>
        <v>5148</v>
      </c>
      <c r="J24" s="262"/>
      <c r="K24" s="502"/>
      <c r="L24" s="343"/>
    </row>
    <row r="25" spans="1:12" ht="21" customHeight="1" x14ac:dyDescent="0.25">
      <c r="A25" s="249" t="s">
        <v>135</v>
      </c>
      <c r="B25" s="277">
        <v>23</v>
      </c>
      <c r="C25" s="260">
        <v>100</v>
      </c>
      <c r="D25" s="260" t="s">
        <v>29</v>
      </c>
      <c r="E25" s="260"/>
      <c r="F25" s="261" t="s">
        <v>30</v>
      </c>
      <c r="G25" s="259">
        <v>12.76</v>
      </c>
      <c r="H25" s="312"/>
      <c r="I25" s="255">
        <f t="shared" si="0"/>
        <v>1276</v>
      </c>
      <c r="J25" s="262"/>
      <c r="K25" s="502"/>
      <c r="L25" s="343"/>
    </row>
    <row r="26" spans="1:12" ht="21" customHeight="1" thickBot="1" x14ac:dyDescent="0.3">
      <c r="A26" s="249" t="s">
        <v>136</v>
      </c>
      <c r="B26" s="351">
        <v>24</v>
      </c>
      <c r="C26" s="266">
        <v>8</v>
      </c>
      <c r="D26" s="266" t="s">
        <v>29</v>
      </c>
      <c r="E26" s="266"/>
      <c r="F26" s="335" t="s">
        <v>251</v>
      </c>
      <c r="G26" s="336">
        <v>27.69</v>
      </c>
      <c r="H26" s="263"/>
      <c r="I26" s="253">
        <f t="shared" si="0"/>
        <v>221.52</v>
      </c>
      <c r="J26" s="262"/>
      <c r="K26" s="502"/>
      <c r="L26" s="273">
        <f>SUM(I18:I26)</f>
        <v>23912.2</v>
      </c>
    </row>
    <row r="27" spans="1:12" ht="21" customHeight="1" thickBot="1" x14ac:dyDescent="0.3">
      <c r="A27" s="249" t="s">
        <v>137</v>
      </c>
      <c r="B27" s="359">
        <v>25</v>
      </c>
      <c r="C27" s="308">
        <v>1</v>
      </c>
      <c r="D27" s="308" t="s">
        <v>28</v>
      </c>
      <c r="E27" s="308"/>
      <c r="F27" s="309" t="s">
        <v>245</v>
      </c>
      <c r="G27" s="310">
        <v>456.89</v>
      </c>
      <c r="H27" s="311">
        <v>8.4</v>
      </c>
      <c r="I27" s="316">
        <f>(G27+H27)*C27</f>
        <v>465.28999999999996</v>
      </c>
      <c r="J27" s="346"/>
      <c r="K27" s="345" t="s">
        <v>237</v>
      </c>
      <c r="L27" s="343"/>
    </row>
    <row r="28" spans="1:12" ht="21" customHeight="1" x14ac:dyDescent="0.25">
      <c r="A28" s="249" t="s">
        <v>138</v>
      </c>
      <c r="B28" s="282">
        <v>26</v>
      </c>
      <c r="C28" s="283">
        <v>100</v>
      </c>
      <c r="D28" s="283" t="s">
        <v>29</v>
      </c>
      <c r="E28" s="284"/>
      <c r="F28" s="321" t="s">
        <v>212</v>
      </c>
      <c r="G28" s="285">
        <v>31.4</v>
      </c>
      <c r="H28" s="284"/>
      <c r="I28" s="324">
        <f>C28*G28</f>
        <v>3140</v>
      </c>
      <c r="J28" s="333"/>
      <c r="K28" s="503" t="s">
        <v>229</v>
      </c>
      <c r="L28" s="252"/>
    </row>
    <row r="29" spans="1:12" ht="21" customHeight="1" x14ac:dyDescent="0.25">
      <c r="A29" s="249" t="s">
        <v>139</v>
      </c>
      <c r="B29" s="351">
        <v>27</v>
      </c>
      <c r="C29" s="260">
        <v>100</v>
      </c>
      <c r="D29" s="260" t="s">
        <v>29</v>
      </c>
      <c r="E29" s="261"/>
      <c r="F29" s="251" t="s">
        <v>214</v>
      </c>
      <c r="G29" s="259">
        <v>9.4700000000000006</v>
      </c>
      <c r="H29" s="261"/>
      <c r="I29" s="255">
        <f t="shared" si="0"/>
        <v>947.00000000000011</v>
      </c>
      <c r="J29" s="338"/>
      <c r="K29" s="504"/>
      <c r="L29" s="252"/>
    </row>
    <row r="30" spans="1:12" ht="21" customHeight="1" x14ac:dyDescent="0.25">
      <c r="A30" s="249" t="s">
        <v>140</v>
      </c>
      <c r="B30" s="354">
        <v>28</v>
      </c>
      <c r="C30" s="260">
        <v>150</v>
      </c>
      <c r="D30" s="260" t="s">
        <v>29</v>
      </c>
      <c r="E30" s="261"/>
      <c r="F30" s="251" t="s">
        <v>213</v>
      </c>
      <c r="G30" s="259">
        <v>10.53</v>
      </c>
      <c r="H30" s="261"/>
      <c r="I30" s="255">
        <f t="shared" si="0"/>
        <v>1579.5</v>
      </c>
      <c r="J30" s="338"/>
      <c r="K30" s="504"/>
      <c r="L30" s="252"/>
    </row>
    <row r="31" spans="1:12" ht="21" customHeight="1" x14ac:dyDescent="0.25">
      <c r="B31" s="277">
        <v>29</v>
      </c>
      <c r="C31" s="260">
        <v>250</v>
      </c>
      <c r="D31" s="260" t="s">
        <v>29</v>
      </c>
      <c r="E31" s="260"/>
      <c r="F31" s="251" t="s">
        <v>211</v>
      </c>
      <c r="G31" s="259">
        <v>11.13</v>
      </c>
      <c r="H31" s="259"/>
      <c r="I31" s="255">
        <f t="shared" si="0"/>
        <v>2782.5</v>
      </c>
      <c r="J31" s="338"/>
      <c r="K31" s="504"/>
      <c r="L31" s="252"/>
    </row>
    <row r="32" spans="1:12" ht="21" customHeight="1" x14ac:dyDescent="0.25">
      <c r="A32" s="249" t="s">
        <v>180</v>
      </c>
      <c r="B32" s="351">
        <v>30</v>
      </c>
      <c r="C32" s="260">
        <v>70</v>
      </c>
      <c r="D32" s="260" t="s">
        <v>29</v>
      </c>
      <c r="E32" s="260"/>
      <c r="F32" s="251" t="s">
        <v>35</v>
      </c>
      <c r="G32" s="254">
        <v>13.25</v>
      </c>
      <c r="H32" s="259"/>
      <c r="I32" s="255">
        <f t="shared" si="0"/>
        <v>927.5</v>
      </c>
      <c r="J32" s="338"/>
      <c r="K32" s="504"/>
      <c r="L32" s="252"/>
    </row>
    <row r="33" spans="1:12" ht="21" customHeight="1" x14ac:dyDescent="0.25">
      <c r="B33" s="354">
        <v>31</v>
      </c>
      <c r="C33" s="260">
        <v>500</v>
      </c>
      <c r="D33" s="260" t="s">
        <v>28</v>
      </c>
      <c r="E33" s="260"/>
      <c r="F33" s="251" t="s">
        <v>252</v>
      </c>
      <c r="G33" s="259">
        <v>0.43</v>
      </c>
      <c r="H33" s="259"/>
      <c r="I33" s="255">
        <f t="shared" si="0"/>
        <v>215</v>
      </c>
      <c r="J33" s="338"/>
      <c r="K33" s="504"/>
      <c r="L33" s="252"/>
    </row>
    <row r="34" spans="1:12" ht="21" customHeight="1" x14ac:dyDescent="0.25">
      <c r="A34" s="249" t="s">
        <v>141</v>
      </c>
      <c r="B34" s="277">
        <v>32</v>
      </c>
      <c r="C34" s="260">
        <v>600</v>
      </c>
      <c r="D34" s="260" t="s">
        <v>28</v>
      </c>
      <c r="E34" s="260"/>
      <c r="F34" s="251" t="s">
        <v>253</v>
      </c>
      <c r="G34" s="259">
        <v>0.59</v>
      </c>
      <c r="H34" s="259"/>
      <c r="I34" s="255">
        <f t="shared" si="0"/>
        <v>354</v>
      </c>
      <c r="J34" s="338"/>
      <c r="K34" s="504"/>
      <c r="L34" s="252"/>
    </row>
    <row r="35" spans="1:12" ht="21" customHeight="1" x14ac:dyDescent="0.25">
      <c r="A35" s="249" t="s">
        <v>142</v>
      </c>
      <c r="B35" s="351">
        <v>33</v>
      </c>
      <c r="C35" s="260">
        <v>6</v>
      </c>
      <c r="D35" s="260" t="s">
        <v>28</v>
      </c>
      <c r="E35" s="260"/>
      <c r="F35" s="251" t="s">
        <v>217</v>
      </c>
      <c r="G35" s="259">
        <v>115</v>
      </c>
      <c r="H35" s="259"/>
      <c r="I35" s="255">
        <f t="shared" si="0"/>
        <v>690</v>
      </c>
      <c r="J35" s="338"/>
      <c r="K35" s="504"/>
      <c r="L35" s="252"/>
    </row>
    <row r="36" spans="1:12" ht="21" customHeight="1" x14ac:dyDescent="0.25">
      <c r="B36" s="354">
        <v>34</v>
      </c>
      <c r="C36" s="260">
        <v>21</v>
      </c>
      <c r="D36" s="260" t="s">
        <v>28</v>
      </c>
      <c r="E36" s="260"/>
      <c r="F36" s="251" t="s">
        <v>218</v>
      </c>
      <c r="G36" s="265">
        <v>312.18</v>
      </c>
      <c r="H36" s="259"/>
      <c r="I36" s="255">
        <f t="shared" si="0"/>
        <v>6555.78</v>
      </c>
      <c r="J36" s="338"/>
      <c r="K36" s="504"/>
      <c r="L36" s="252"/>
    </row>
    <row r="37" spans="1:12" ht="21" customHeight="1" x14ac:dyDescent="0.25">
      <c r="B37" s="277">
        <v>35</v>
      </c>
      <c r="C37" s="260">
        <v>21</v>
      </c>
      <c r="D37" s="260" t="s">
        <v>28</v>
      </c>
      <c r="E37" s="260"/>
      <c r="F37" s="286" t="s">
        <v>82</v>
      </c>
      <c r="G37" s="254">
        <v>567.63</v>
      </c>
      <c r="H37" s="259"/>
      <c r="I37" s="255">
        <f t="shared" si="0"/>
        <v>11920.23</v>
      </c>
      <c r="J37" s="338"/>
      <c r="K37" s="504"/>
      <c r="L37" s="252"/>
    </row>
    <row r="38" spans="1:12" ht="21" customHeight="1" x14ac:dyDescent="0.25">
      <c r="A38" s="272" t="s">
        <v>239</v>
      </c>
      <c r="B38" s="351">
        <v>36</v>
      </c>
      <c r="C38" s="260">
        <v>200</v>
      </c>
      <c r="D38" s="260" t="s">
        <v>28</v>
      </c>
      <c r="E38" s="261"/>
      <c r="F38" s="251" t="s">
        <v>216</v>
      </c>
      <c r="G38" s="259">
        <v>3.45</v>
      </c>
      <c r="H38" s="261"/>
      <c r="I38" s="255">
        <f t="shared" si="0"/>
        <v>690</v>
      </c>
      <c r="J38" s="338"/>
      <c r="K38" s="504"/>
      <c r="L38" s="252"/>
    </row>
    <row r="39" spans="1:12" ht="21" customHeight="1" x14ac:dyDescent="0.25">
      <c r="A39" s="272" t="s">
        <v>142</v>
      </c>
      <c r="B39" s="354">
        <v>37</v>
      </c>
      <c r="C39" s="260">
        <v>21</v>
      </c>
      <c r="D39" s="260" t="s">
        <v>28</v>
      </c>
      <c r="E39" s="261"/>
      <c r="F39" s="251" t="s">
        <v>220</v>
      </c>
      <c r="G39" s="259">
        <v>212.7</v>
      </c>
      <c r="H39" s="261"/>
      <c r="I39" s="255">
        <f t="shared" si="0"/>
        <v>4466.7</v>
      </c>
      <c r="J39" s="338"/>
      <c r="K39" s="504"/>
      <c r="L39" s="252"/>
    </row>
    <row r="40" spans="1:12" ht="21" customHeight="1" x14ac:dyDescent="0.25">
      <c r="A40" s="272" t="s">
        <v>159</v>
      </c>
      <c r="B40" s="277">
        <v>38</v>
      </c>
      <c r="C40" s="260">
        <v>51</v>
      </c>
      <c r="D40" s="260" t="s">
        <v>28</v>
      </c>
      <c r="E40" s="261"/>
      <c r="F40" s="251" t="s">
        <v>221</v>
      </c>
      <c r="G40" s="259">
        <v>674.1</v>
      </c>
      <c r="H40" s="269">
        <v>8.4</v>
      </c>
      <c r="I40" s="255">
        <f>(G40+H40)*C40</f>
        <v>34807.5</v>
      </c>
      <c r="J40" s="338"/>
      <c r="K40" s="504"/>
      <c r="L40" s="252"/>
    </row>
    <row r="41" spans="1:12" ht="21" customHeight="1" x14ac:dyDescent="0.25">
      <c r="A41" s="272" t="s">
        <v>160</v>
      </c>
      <c r="B41" s="351">
        <v>39</v>
      </c>
      <c r="C41" s="334">
        <v>23</v>
      </c>
      <c r="D41" s="334" t="s">
        <v>28</v>
      </c>
      <c r="E41" s="261"/>
      <c r="F41" s="251" t="s">
        <v>222</v>
      </c>
      <c r="G41" s="259">
        <v>613.6</v>
      </c>
      <c r="H41" s="269">
        <v>8.4</v>
      </c>
      <c r="I41" s="255">
        <f>(G41+H41)*C41</f>
        <v>14306</v>
      </c>
      <c r="J41" s="338"/>
      <c r="K41" s="504"/>
      <c r="L41" s="252"/>
    </row>
    <row r="42" spans="1:12" ht="21" customHeight="1" x14ac:dyDescent="0.25">
      <c r="A42" s="272" t="s">
        <v>161</v>
      </c>
      <c r="B42" s="354">
        <v>40</v>
      </c>
      <c r="C42" s="260">
        <v>134</v>
      </c>
      <c r="D42" s="260" t="s">
        <v>29</v>
      </c>
      <c r="E42" s="261"/>
      <c r="F42" s="251" t="s">
        <v>224</v>
      </c>
      <c r="G42" s="259">
        <v>332.18</v>
      </c>
      <c r="H42" s="269"/>
      <c r="I42" s="255">
        <f t="shared" si="0"/>
        <v>44512.12</v>
      </c>
      <c r="J42" s="338"/>
      <c r="K42" s="504"/>
      <c r="L42" s="252"/>
    </row>
    <row r="43" spans="1:12" ht="21" customHeight="1" x14ac:dyDescent="0.25">
      <c r="A43" s="272" t="s">
        <v>162</v>
      </c>
      <c r="B43" s="277">
        <v>41</v>
      </c>
      <c r="C43" s="260">
        <v>20</v>
      </c>
      <c r="D43" s="260" t="s">
        <v>219</v>
      </c>
      <c r="E43" s="261"/>
      <c r="F43" s="251" t="s">
        <v>223</v>
      </c>
      <c r="G43" s="259">
        <v>13.2</v>
      </c>
      <c r="H43" s="269"/>
      <c r="I43" s="255">
        <f t="shared" si="0"/>
        <v>264</v>
      </c>
      <c r="J43" s="338"/>
      <c r="K43" s="504"/>
      <c r="L43" s="252"/>
    </row>
    <row r="44" spans="1:12" ht="21" customHeight="1" x14ac:dyDescent="0.25">
      <c r="A44" s="272" t="s">
        <v>163</v>
      </c>
      <c r="B44" s="351">
        <v>42</v>
      </c>
      <c r="C44" s="260">
        <v>16</v>
      </c>
      <c r="D44" s="260" t="s">
        <v>28</v>
      </c>
      <c r="E44" s="261"/>
      <c r="F44" s="251" t="s">
        <v>254</v>
      </c>
      <c r="G44" s="259">
        <v>14.05</v>
      </c>
      <c r="H44" s="269"/>
      <c r="I44" s="255">
        <f t="shared" si="0"/>
        <v>224.8</v>
      </c>
      <c r="J44" s="338"/>
      <c r="K44" s="504"/>
      <c r="L44" s="252"/>
    </row>
    <row r="45" spans="1:12" ht="21" customHeight="1" x14ac:dyDescent="0.25">
      <c r="A45" s="272" t="s">
        <v>164</v>
      </c>
      <c r="B45" s="354">
        <v>43</v>
      </c>
      <c r="C45" s="260">
        <v>140</v>
      </c>
      <c r="D45" s="264" t="s">
        <v>28</v>
      </c>
      <c r="E45" s="261"/>
      <c r="F45" s="251" t="s">
        <v>255</v>
      </c>
      <c r="G45" s="259">
        <v>77.900000000000006</v>
      </c>
      <c r="H45" s="269"/>
      <c r="I45" s="255">
        <f t="shared" si="0"/>
        <v>10906</v>
      </c>
      <c r="J45" s="338"/>
      <c r="K45" s="504"/>
      <c r="L45" s="252"/>
    </row>
    <row r="46" spans="1:12" ht="21" customHeight="1" x14ac:dyDescent="0.25">
      <c r="A46" s="272" t="s">
        <v>165</v>
      </c>
      <c r="B46" s="277">
        <v>44</v>
      </c>
      <c r="C46" s="260">
        <v>2</v>
      </c>
      <c r="D46" s="264" t="s">
        <v>28</v>
      </c>
      <c r="E46" s="261"/>
      <c r="F46" s="251" t="s">
        <v>256</v>
      </c>
      <c r="G46" s="259">
        <v>69.27</v>
      </c>
      <c r="H46" s="269"/>
      <c r="I46" s="255">
        <f t="shared" si="0"/>
        <v>138.54</v>
      </c>
      <c r="J46" s="338"/>
      <c r="K46" s="504"/>
      <c r="L46" s="252"/>
    </row>
    <row r="47" spans="1:12" ht="21" customHeight="1" x14ac:dyDescent="0.25">
      <c r="A47" s="272" t="s">
        <v>166</v>
      </c>
      <c r="B47" s="351">
        <v>45</v>
      </c>
      <c r="C47" s="260">
        <v>10</v>
      </c>
      <c r="D47" s="264" t="s">
        <v>28</v>
      </c>
      <c r="E47" s="261"/>
      <c r="F47" s="251" t="s">
        <v>259</v>
      </c>
      <c r="G47" s="259">
        <v>9.92</v>
      </c>
      <c r="H47" s="269"/>
      <c r="I47" s="255">
        <f t="shared" si="0"/>
        <v>99.2</v>
      </c>
      <c r="J47" s="338"/>
      <c r="K47" s="504"/>
      <c r="L47" s="252"/>
    </row>
    <row r="48" spans="1:12" ht="21" customHeight="1" x14ac:dyDescent="0.25">
      <c r="A48" s="272" t="s">
        <v>167</v>
      </c>
      <c r="B48" s="354">
        <v>46</v>
      </c>
      <c r="C48" s="260">
        <v>102</v>
      </c>
      <c r="D48" s="264" t="s">
        <v>28</v>
      </c>
      <c r="E48" s="261"/>
      <c r="F48" s="251" t="s">
        <v>226</v>
      </c>
      <c r="G48" s="259">
        <v>887.4</v>
      </c>
      <c r="H48" s="269">
        <v>8.4</v>
      </c>
      <c r="I48" s="255">
        <f t="shared" si="0"/>
        <v>90514.8</v>
      </c>
      <c r="J48" s="338"/>
      <c r="K48" s="504"/>
      <c r="L48" s="252"/>
    </row>
    <row r="49" spans="1:12" ht="21" customHeight="1" thickBot="1" x14ac:dyDescent="0.3">
      <c r="A49" s="272" t="s">
        <v>168</v>
      </c>
      <c r="B49" s="278">
        <v>47</v>
      </c>
      <c r="C49" s="270">
        <v>23</v>
      </c>
      <c r="D49" s="337" t="s">
        <v>28</v>
      </c>
      <c r="E49" s="271"/>
      <c r="F49" s="361" t="s">
        <v>227</v>
      </c>
      <c r="G49" s="279">
        <v>561</v>
      </c>
      <c r="H49" s="356">
        <v>8.4</v>
      </c>
      <c r="I49" s="303">
        <f t="shared" si="0"/>
        <v>12903</v>
      </c>
      <c r="J49" s="339"/>
      <c r="K49" s="505"/>
      <c r="L49" s="273">
        <f>SUM(I28:I49)</f>
        <v>242944.17000000004</v>
      </c>
    </row>
    <row r="50" spans="1:12" ht="21" customHeight="1" x14ac:dyDescent="0.25">
      <c r="A50" s="272" t="s">
        <v>169</v>
      </c>
      <c r="B50" s="350">
        <v>48</v>
      </c>
      <c r="C50" s="304">
        <v>40</v>
      </c>
      <c r="D50" s="304" t="s">
        <v>29</v>
      </c>
      <c r="E50" s="358"/>
      <c r="F50" s="358" t="s">
        <v>230</v>
      </c>
      <c r="G50" s="289">
        <v>10.53</v>
      </c>
      <c r="H50" s="358"/>
      <c r="I50" s="360">
        <f t="shared" si="0"/>
        <v>421.2</v>
      </c>
      <c r="J50" s="333"/>
      <c r="K50" s="506" t="s">
        <v>236</v>
      </c>
      <c r="L50" s="272"/>
    </row>
    <row r="51" spans="1:12" ht="21" customHeight="1" x14ac:dyDescent="0.25">
      <c r="A51" s="272" t="s">
        <v>170</v>
      </c>
      <c r="B51" s="354">
        <v>49</v>
      </c>
      <c r="C51" s="260">
        <v>115</v>
      </c>
      <c r="D51" s="260" t="s">
        <v>29</v>
      </c>
      <c r="E51" s="261"/>
      <c r="F51" s="261" t="s">
        <v>231</v>
      </c>
      <c r="G51" s="259">
        <v>15.21</v>
      </c>
      <c r="H51" s="261"/>
      <c r="I51" s="276">
        <f t="shared" si="0"/>
        <v>1749.15</v>
      </c>
      <c r="J51" s="338"/>
      <c r="K51" s="507"/>
      <c r="L51" s="272"/>
    </row>
    <row r="52" spans="1:12" ht="21" customHeight="1" x14ac:dyDescent="0.25">
      <c r="A52" s="272" t="s">
        <v>240</v>
      </c>
      <c r="B52" s="277">
        <v>50</v>
      </c>
      <c r="C52" s="260">
        <v>3</v>
      </c>
      <c r="D52" s="264" t="s">
        <v>28</v>
      </c>
      <c r="E52" s="261"/>
      <c r="F52" s="274" t="s">
        <v>232</v>
      </c>
      <c r="G52" s="259">
        <v>100</v>
      </c>
      <c r="H52" s="261"/>
      <c r="I52" s="276">
        <f t="shared" si="0"/>
        <v>300</v>
      </c>
      <c r="J52" s="338"/>
      <c r="K52" s="507"/>
      <c r="L52" s="272"/>
    </row>
    <row r="53" spans="1:12" ht="21" customHeight="1" thickBot="1" x14ac:dyDescent="0.3">
      <c r="B53" s="300">
        <v>51</v>
      </c>
      <c r="C53" s="270">
        <v>10</v>
      </c>
      <c r="D53" s="337" t="s">
        <v>28</v>
      </c>
      <c r="E53" s="271"/>
      <c r="F53" s="271" t="s">
        <v>93</v>
      </c>
      <c r="G53" s="279">
        <v>1125.3</v>
      </c>
      <c r="H53" s="271"/>
      <c r="I53" s="280">
        <f t="shared" si="0"/>
        <v>11253</v>
      </c>
      <c r="J53" s="339"/>
      <c r="K53" s="508"/>
      <c r="L53" s="273">
        <f>SUM(I50:I53)</f>
        <v>13723.35</v>
      </c>
    </row>
    <row r="54" spans="1:12" s="371" customFormat="1" ht="34.5" customHeight="1" thickBot="1" x14ac:dyDescent="0.3">
      <c r="A54" s="249" t="s">
        <v>171</v>
      </c>
      <c r="B54" s="362">
        <v>52</v>
      </c>
      <c r="C54" s="363">
        <v>100</v>
      </c>
      <c r="D54" s="364" t="s">
        <v>28</v>
      </c>
      <c r="E54" s="365"/>
      <c r="F54" s="366" t="s">
        <v>260</v>
      </c>
      <c r="G54" s="367">
        <v>68.150000000000006</v>
      </c>
      <c r="H54" s="365"/>
      <c r="I54" s="368">
        <f t="shared" si="0"/>
        <v>6815.0000000000009</v>
      </c>
      <c r="J54" s="369"/>
      <c r="K54" s="370" t="s">
        <v>233</v>
      </c>
    </row>
    <row r="55" spans="1:12" ht="21" customHeight="1" x14ac:dyDescent="0.25">
      <c r="A55" s="272"/>
      <c r="B55" s="315"/>
      <c r="C55" s="272"/>
      <c r="D55" s="272"/>
      <c r="E55" s="272"/>
      <c r="F55" s="330"/>
      <c r="G55" s="329"/>
      <c r="H55" s="272"/>
      <c r="I55" s="329"/>
      <c r="J55" s="272"/>
      <c r="K55" s="272"/>
    </row>
    <row r="56" spans="1:12" ht="21" customHeight="1" x14ac:dyDescent="0.25">
      <c r="A56" s="272" t="s">
        <v>172</v>
      </c>
      <c r="B56" s="315"/>
      <c r="C56" s="272"/>
      <c r="D56" s="272"/>
      <c r="E56" s="272"/>
      <c r="H56" s="272"/>
      <c r="I56" s="273">
        <v>320608.16000000003</v>
      </c>
      <c r="J56" s="272"/>
      <c r="K56" s="272"/>
    </row>
    <row r="57" spans="1:12" ht="21" customHeight="1" x14ac:dyDescent="0.25">
      <c r="A57" s="272" t="s">
        <v>173</v>
      </c>
      <c r="B57" s="315"/>
      <c r="C57" s="272"/>
      <c r="D57" s="272"/>
      <c r="E57" s="272"/>
      <c r="F57" s="272"/>
      <c r="G57" s="329"/>
      <c r="H57" s="272"/>
      <c r="I57" s="272"/>
      <c r="J57" s="272"/>
      <c r="K57" s="272"/>
    </row>
    <row r="58" spans="1:12" ht="15.75" x14ac:dyDescent="0.25">
      <c r="A58" s="327" t="s">
        <v>174</v>
      </c>
      <c r="B58" s="315"/>
      <c r="C58" s="272"/>
      <c r="D58" s="272"/>
      <c r="E58" s="272"/>
      <c r="F58" s="272"/>
      <c r="G58" s="329"/>
      <c r="H58" s="272"/>
      <c r="I58" s="272"/>
      <c r="J58" s="272"/>
      <c r="K58" s="272"/>
    </row>
    <row r="59" spans="1:12" ht="15.75" x14ac:dyDescent="0.25">
      <c r="B59" s="315"/>
      <c r="C59" s="272"/>
      <c r="D59" s="272"/>
      <c r="E59" s="272"/>
      <c r="F59" s="272"/>
      <c r="G59" s="329"/>
      <c r="H59" s="272"/>
      <c r="I59" s="272"/>
      <c r="J59" s="272"/>
      <c r="K59" s="272"/>
    </row>
    <row r="60" spans="1:12" ht="15.75" x14ac:dyDescent="0.25">
      <c r="A60" s="330" t="s">
        <v>238</v>
      </c>
    </row>
    <row r="61" spans="1:12" x14ac:dyDescent="0.25">
      <c r="A61" s="330"/>
    </row>
    <row r="62" spans="1:12" x14ac:dyDescent="0.25">
      <c r="A62" s="332" t="s">
        <v>181</v>
      </c>
    </row>
    <row r="63" spans="1:12" x14ac:dyDescent="0.25">
      <c r="A63" s="332" t="s">
        <v>215</v>
      </c>
    </row>
    <row r="64" spans="1:12" x14ac:dyDescent="0.25">
      <c r="A64" s="330"/>
    </row>
    <row r="65" spans="1:1" s="250" customFormat="1" x14ac:dyDescent="0.25">
      <c r="A65" s="331" t="s">
        <v>182</v>
      </c>
    </row>
    <row r="66" spans="1:1" s="250" customFormat="1" x14ac:dyDescent="0.25">
      <c r="A66" s="331"/>
    </row>
    <row r="67" spans="1:1" s="250" customFormat="1" ht="15.75" x14ac:dyDescent="0.25">
      <c r="A67" s="343" t="s">
        <v>241</v>
      </c>
    </row>
    <row r="68" spans="1:1" s="250" customFormat="1" ht="15.75" x14ac:dyDescent="0.25">
      <c r="A68" s="249" t="s">
        <v>183</v>
      </c>
    </row>
    <row r="69" spans="1:1" s="250" customFormat="1" ht="15.75" x14ac:dyDescent="0.25">
      <c r="A69" s="249" t="s">
        <v>184</v>
      </c>
    </row>
    <row r="70" spans="1:1" s="250" customFormat="1" ht="15.75" x14ac:dyDescent="0.25">
      <c r="A70" s="249" t="s">
        <v>185</v>
      </c>
    </row>
    <row r="71" spans="1:1" s="250" customFormat="1" ht="15.75" x14ac:dyDescent="0.25">
      <c r="A71" s="249" t="s">
        <v>186</v>
      </c>
    </row>
    <row r="72" spans="1:1" s="250" customFormat="1" ht="15.75" x14ac:dyDescent="0.25">
      <c r="A72" s="249" t="s">
        <v>187</v>
      </c>
    </row>
    <row r="73" spans="1:1" s="250" customFormat="1" ht="15.75" x14ac:dyDescent="0.25">
      <c r="A73" s="249" t="s">
        <v>188</v>
      </c>
    </row>
    <row r="74" spans="1:1" s="250" customFormat="1" ht="15.75" x14ac:dyDescent="0.25">
      <c r="A74" s="249" t="s">
        <v>189</v>
      </c>
    </row>
    <row r="75" spans="1:1" s="250" customFormat="1" ht="15.75" x14ac:dyDescent="0.25">
      <c r="A75" s="249" t="s">
        <v>190</v>
      </c>
    </row>
    <row r="76" spans="1:1" s="250" customFormat="1" ht="15.75" x14ac:dyDescent="0.25">
      <c r="A76" s="249" t="s">
        <v>191</v>
      </c>
    </row>
    <row r="77" spans="1:1" s="250" customFormat="1" ht="15.75" x14ac:dyDescent="0.25">
      <c r="A77" s="249" t="s">
        <v>192</v>
      </c>
    </row>
    <row r="78" spans="1:1" s="250" customFormat="1" ht="15.75" x14ac:dyDescent="0.25">
      <c r="A78" s="249" t="s">
        <v>193</v>
      </c>
    </row>
    <row r="79" spans="1:1" s="250" customFormat="1" ht="15.75" x14ac:dyDescent="0.25">
      <c r="A79" s="249" t="s">
        <v>194</v>
      </c>
    </row>
    <row r="80" spans="1:1" s="250" customFormat="1" ht="15.75" x14ac:dyDescent="0.25">
      <c r="A80" s="249" t="s">
        <v>195</v>
      </c>
    </row>
    <row r="81" spans="1:1" s="250" customFormat="1" ht="15.75" x14ac:dyDescent="0.25">
      <c r="A81" s="249" t="s">
        <v>196</v>
      </c>
    </row>
    <row r="82" spans="1:1" s="250" customFormat="1" ht="15.75" x14ac:dyDescent="0.25">
      <c r="A82" s="249" t="s">
        <v>197</v>
      </c>
    </row>
    <row r="83" spans="1:1" s="250" customFormat="1" ht="15.75" x14ac:dyDescent="0.25">
      <c r="A83" s="249" t="s">
        <v>198</v>
      </c>
    </row>
    <row r="85" spans="1:1" s="250" customFormat="1" ht="15.75" x14ac:dyDescent="0.25">
      <c r="A85" s="249" t="s">
        <v>199</v>
      </c>
    </row>
    <row r="87" spans="1:1" s="250" customFormat="1" ht="15.75" x14ac:dyDescent="0.25">
      <c r="A87" s="249" t="s">
        <v>200</v>
      </c>
    </row>
    <row r="89" spans="1:1" s="250" customFormat="1" ht="15.75" x14ac:dyDescent="0.25">
      <c r="A89" s="249" t="s">
        <v>201</v>
      </c>
    </row>
    <row r="91" spans="1:1" s="250" customFormat="1" ht="15.75" x14ac:dyDescent="0.25">
      <c r="A91" s="249" t="s">
        <v>202</v>
      </c>
    </row>
    <row r="93" spans="1:1" s="250" customFormat="1" ht="15.75" x14ac:dyDescent="0.25">
      <c r="A93" s="249" t="s">
        <v>203</v>
      </c>
    </row>
    <row r="95" spans="1:1" s="250" customFormat="1" ht="15.75" x14ac:dyDescent="0.25">
      <c r="A95" s="249" t="s">
        <v>204</v>
      </c>
    </row>
    <row r="98" spans="1:1" s="250" customFormat="1" ht="15.75" x14ac:dyDescent="0.25">
      <c r="A98" s="272" t="s">
        <v>242</v>
      </c>
    </row>
    <row r="99" spans="1:1" s="250" customFormat="1" ht="15.75" x14ac:dyDescent="0.25">
      <c r="A99" s="272" t="s">
        <v>205</v>
      </c>
    </row>
    <row r="100" spans="1:1" s="250" customFormat="1" ht="15.75" x14ac:dyDescent="0.25">
      <c r="A100" s="272" t="s">
        <v>206</v>
      </c>
    </row>
    <row r="101" spans="1:1" s="250" customFormat="1" ht="15.75" x14ac:dyDescent="0.25">
      <c r="A101" s="272" t="s">
        <v>207</v>
      </c>
    </row>
    <row r="102" spans="1:1" s="250" customFormat="1" ht="15.75" x14ac:dyDescent="0.25">
      <c r="A102" s="272" t="s">
        <v>208</v>
      </c>
    </row>
    <row r="103" spans="1:1" s="250" customFormat="1" ht="15.75" x14ac:dyDescent="0.25">
      <c r="A103" s="272" t="s">
        <v>209</v>
      </c>
    </row>
    <row r="104" spans="1:1" s="250" customFormat="1" ht="15.75" x14ac:dyDescent="0.25">
      <c r="A104" s="272"/>
    </row>
    <row r="105" spans="1:1" s="250" customFormat="1" ht="15.75" x14ac:dyDescent="0.25">
      <c r="A105" s="272" t="s">
        <v>210</v>
      </c>
    </row>
  </sheetData>
  <mergeCells count="5">
    <mergeCell ref="K2:K9"/>
    <mergeCell ref="K10:K17"/>
    <mergeCell ref="K18:K26"/>
    <mergeCell ref="K28:K49"/>
    <mergeCell ref="K50:K5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Normal="100" workbookViewId="0">
      <selection activeCell="D23" sqref="D23"/>
    </sheetView>
  </sheetViews>
  <sheetFormatPr defaultRowHeight="15" x14ac:dyDescent="0.25"/>
  <cols>
    <col min="1" max="1" width="3.85546875" customWidth="1"/>
    <col min="2" max="3" width="10.7109375" customWidth="1"/>
    <col min="4" max="4" width="70.5703125" customWidth="1"/>
    <col min="5" max="5" width="10.7109375" customWidth="1"/>
    <col min="6" max="6" width="14.28515625" customWidth="1"/>
    <col min="7" max="8" width="10.7109375" customWidth="1"/>
    <col min="9" max="9" width="10.5703125" customWidth="1"/>
    <col min="12" max="12" width="39.42578125" customWidth="1"/>
  </cols>
  <sheetData>
    <row r="1" spans="1:12" ht="15.75" thickBot="1" x14ac:dyDescent="0.3"/>
    <row r="2" spans="1:12" ht="45.75" thickBot="1" x14ac:dyDescent="0.3">
      <c r="A2" s="17"/>
      <c r="B2" s="18"/>
      <c r="C2" s="18"/>
      <c r="D2" s="103" t="s">
        <v>83</v>
      </c>
      <c r="E2" s="19" t="s">
        <v>24</v>
      </c>
      <c r="F2" s="20" t="s">
        <v>25</v>
      </c>
      <c r="G2" s="24" t="s">
        <v>27</v>
      </c>
      <c r="H2" s="20" t="s">
        <v>25</v>
      </c>
    </row>
    <row r="3" spans="1:12" ht="15.75" x14ac:dyDescent="0.25">
      <c r="A3" s="317">
        <v>1</v>
      </c>
      <c r="B3" s="400">
        <v>2</v>
      </c>
      <c r="C3" s="319" t="s">
        <v>28</v>
      </c>
      <c r="D3" s="321" t="s">
        <v>261</v>
      </c>
      <c r="E3" s="401">
        <v>379</v>
      </c>
      <c r="F3" s="314">
        <f>B3*E3</f>
        <v>758</v>
      </c>
      <c r="G3" s="402"/>
      <c r="H3" s="324"/>
      <c r="I3" s="272"/>
    </row>
    <row r="4" spans="1:12" ht="15.75" x14ac:dyDescent="0.25">
      <c r="A4" s="31">
        <v>2</v>
      </c>
      <c r="B4" s="26">
        <v>3</v>
      </c>
      <c r="C4" s="27" t="s">
        <v>28</v>
      </c>
      <c r="D4" s="36" t="s">
        <v>262</v>
      </c>
      <c r="E4" s="393">
        <v>520.66</v>
      </c>
      <c r="F4" s="255">
        <f>B4*E4</f>
        <v>1561.98</v>
      </c>
      <c r="G4" s="30"/>
      <c r="H4" s="152"/>
      <c r="I4" s="272"/>
    </row>
    <row r="5" spans="1:12" ht="15.75" x14ac:dyDescent="0.25">
      <c r="A5" s="31">
        <v>3</v>
      </c>
      <c r="B5" s="257">
        <v>5</v>
      </c>
      <c r="C5" s="258" t="s">
        <v>28</v>
      </c>
      <c r="D5" s="408" t="s">
        <v>263</v>
      </c>
      <c r="E5" s="393">
        <v>47.87</v>
      </c>
      <c r="F5" s="255">
        <f t="shared" ref="F5:F45" si="0">B5*E5</f>
        <v>239.35</v>
      </c>
      <c r="G5" s="37"/>
      <c r="H5" s="255"/>
      <c r="I5" s="272"/>
    </row>
    <row r="6" spans="1:12" ht="15.75" x14ac:dyDescent="0.25">
      <c r="A6" s="31">
        <v>4</v>
      </c>
      <c r="B6" s="257">
        <v>5</v>
      </c>
      <c r="C6" s="258" t="s">
        <v>28</v>
      </c>
      <c r="D6" s="408" t="s">
        <v>271</v>
      </c>
      <c r="E6" s="393">
        <v>86.51</v>
      </c>
      <c r="F6" s="255">
        <f t="shared" si="0"/>
        <v>432.55</v>
      </c>
      <c r="G6" s="37"/>
      <c r="H6" s="255"/>
      <c r="I6" s="272"/>
    </row>
    <row r="7" spans="1:12" ht="15.75" x14ac:dyDescent="0.25">
      <c r="A7" s="25">
        <v>5</v>
      </c>
      <c r="B7" s="264">
        <v>100</v>
      </c>
      <c r="C7" s="264" t="s">
        <v>28</v>
      </c>
      <c r="D7" s="50" t="s">
        <v>265</v>
      </c>
      <c r="E7" s="394">
        <v>6.94</v>
      </c>
      <c r="F7" s="276">
        <f t="shared" si="0"/>
        <v>694</v>
      </c>
      <c r="G7" s="43"/>
      <c r="H7" s="44"/>
      <c r="I7" s="272"/>
    </row>
    <row r="8" spans="1:12" ht="15.75" x14ac:dyDescent="0.25">
      <c r="A8" s="31">
        <v>6</v>
      </c>
      <c r="B8" s="264">
        <v>5</v>
      </c>
      <c r="C8" s="264" t="s">
        <v>28</v>
      </c>
      <c r="D8" s="50" t="s">
        <v>269</v>
      </c>
      <c r="E8" s="394">
        <v>170.25</v>
      </c>
      <c r="F8" s="276">
        <f t="shared" si="0"/>
        <v>851.25</v>
      </c>
      <c r="G8" s="43"/>
      <c r="H8" s="44"/>
      <c r="I8" s="272" t="s">
        <v>307</v>
      </c>
    </row>
    <row r="9" spans="1:12" ht="15.75" x14ac:dyDescent="0.25">
      <c r="A9" s="31">
        <v>7</v>
      </c>
      <c r="B9" s="264">
        <v>2</v>
      </c>
      <c r="C9" s="264" t="s">
        <v>28</v>
      </c>
      <c r="D9" s="392" t="s">
        <v>270</v>
      </c>
      <c r="E9" s="394">
        <v>384</v>
      </c>
      <c r="F9" s="276">
        <f t="shared" si="0"/>
        <v>768</v>
      </c>
      <c r="G9" s="43"/>
      <c r="H9" s="44"/>
      <c r="I9" s="272" t="s">
        <v>307</v>
      </c>
    </row>
    <row r="10" spans="1:12" ht="15.75" x14ac:dyDescent="0.25">
      <c r="A10" s="31">
        <v>8</v>
      </c>
      <c r="B10" s="264">
        <v>1</v>
      </c>
      <c r="C10" s="264" t="s">
        <v>28</v>
      </c>
      <c r="D10" s="392" t="s">
        <v>308</v>
      </c>
      <c r="E10" s="394">
        <v>277</v>
      </c>
      <c r="F10" s="276">
        <f t="shared" si="0"/>
        <v>277</v>
      </c>
      <c r="G10" s="43"/>
      <c r="H10" s="44"/>
      <c r="I10" s="272" t="s">
        <v>309</v>
      </c>
    </row>
    <row r="11" spans="1:12" s="248" customFormat="1" ht="15.75" x14ac:dyDescent="0.25">
      <c r="A11" s="25">
        <v>9</v>
      </c>
      <c r="B11" s="264">
        <v>4</v>
      </c>
      <c r="C11" s="264" t="s">
        <v>28</v>
      </c>
      <c r="D11" s="50" t="s">
        <v>300</v>
      </c>
      <c r="E11" s="394">
        <v>285.14999999999998</v>
      </c>
      <c r="F11" s="276">
        <f t="shared" si="0"/>
        <v>1140.5999999999999</v>
      </c>
      <c r="G11" s="43"/>
      <c r="H11" s="44"/>
      <c r="I11" s="272" t="s">
        <v>306</v>
      </c>
    </row>
    <row r="12" spans="1:12" s="248" customFormat="1" ht="15.75" x14ac:dyDescent="0.25">
      <c r="A12" s="31">
        <v>10</v>
      </c>
      <c r="B12" s="264">
        <v>21</v>
      </c>
      <c r="C12" s="264" t="s">
        <v>28</v>
      </c>
      <c r="D12" s="392" t="s">
        <v>301</v>
      </c>
      <c r="E12" s="394">
        <v>80.19</v>
      </c>
      <c r="F12" s="276">
        <f t="shared" si="0"/>
        <v>1683.99</v>
      </c>
      <c r="G12" s="43"/>
      <c r="H12" s="44"/>
      <c r="I12" s="272"/>
    </row>
    <row r="13" spans="1:12" s="248" customFormat="1" ht="15.75" x14ac:dyDescent="0.25">
      <c r="A13" s="31">
        <v>11</v>
      </c>
      <c r="B13" s="334">
        <v>200</v>
      </c>
      <c r="C13" s="264" t="s">
        <v>28</v>
      </c>
      <c r="D13" s="50" t="s">
        <v>302</v>
      </c>
      <c r="E13" s="397">
        <v>7.44</v>
      </c>
      <c r="F13" s="276">
        <f t="shared" si="0"/>
        <v>1488</v>
      </c>
      <c r="G13" s="43"/>
      <c r="H13" s="44"/>
      <c r="I13" s="272"/>
    </row>
    <row r="14" spans="1:12" s="248" customFormat="1" ht="15.75" x14ac:dyDescent="0.25">
      <c r="A14" s="31">
        <v>12</v>
      </c>
      <c r="B14" s="264">
        <v>20</v>
      </c>
      <c r="C14" s="264" t="s">
        <v>28</v>
      </c>
      <c r="D14" s="392" t="s">
        <v>304</v>
      </c>
      <c r="E14" s="394">
        <v>64.349999999999994</v>
      </c>
      <c r="F14" s="276">
        <f t="shared" si="0"/>
        <v>1287</v>
      </c>
      <c r="G14" s="43"/>
      <c r="H14" s="44"/>
      <c r="I14" s="272" t="s">
        <v>303</v>
      </c>
      <c r="L14" s="36" t="s">
        <v>75</v>
      </c>
    </row>
    <row r="15" spans="1:12" s="248" customFormat="1" ht="15.75" x14ac:dyDescent="0.25">
      <c r="A15" s="25">
        <v>13</v>
      </c>
      <c r="B15" s="264">
        <v>1</v>
      </c>
      <c r="C15" s="264" t="s">
        <v>28</v>
      </c>
      <c r="D15" s="392" t="s">
        <v>305</v>
      </c>
      <c r="E15" s="394">
        <v>335.8</v>
      </c>
      <c r="F15" s="276">
        <f t="shared" si="0"/>
        <v>335.8</v>
      </c>
      <c r="G15" s="43"/>
      <c r="H15" s="44"/>
      <c r="I15" s="272"/>
      <c r="L15" s="36" t="s">
        <v>76</v>
      </c>
    </row>
    <row r="16" spans="1:12" s="248" customFormat="1" ht="31.5" x14ac:dyDescent="0.25">
      <c r="A16" s="31">
        <v>14</v>
      </c>
      <c r="B16" s="264">
        <v>1</v>
      </c>
      <c r="C16" s="264" t="s">
        <v>28</v>
      </c>
      <c r="D16" s="399" t="s">
        <v>310</v>
      </c>
      <c r="E16" s="394">
        <v>722</v>
      </c>
      <c r="F16" s="276">
        <f t="shared" si="0"/>
        <v>722</v>
      </c>
      <c r="G16" s="43"/>
      <c r="H16" s="44"/>
      <c r="I16" s="272"/>
    </row>
    <row r="17" spans="1:9" s="248" customFormat="1" ht="15.75" x14ac:dyDescent="0.25">
      <c r="A17" s="31">
        <v>15</v>
      </c>
      <c r="B17" s="257">
        <v>20</v>
      </c>
      <c r="C17" s="258" t="s">
        <v>28</v>
      </c>
      <c r="D17" s="50" t="s">
        <v>266</v>
      </c>
      <c r="E17" s="393">
        <v>509.91</v>
      </c>
      <c r="F17" s="407">
        <f>B17*E17</f>
        <v>10198.200000000001</v>
      </c>
      <c r="G17" s="43"/>
      <c r="H17" s="44"/>
      <c r="I17" s="272" t="s">
        <v>312</v>
      </c>
    </row>
    <row r="18" spans="1:9" s="248" customFormat="1" ht="15.75" x14ac:dyDescent="0.25">
      <c r="A18" s="31">
        <v>16</v>
      </c>
      <c r="B18" s="395">
        <v>30</v>
      </c>
      <c r="C18" s="264" t="s">
        <v>29</v>
      </c>
      <c r="D18" s="396" t="s">
        <v>273</v>
      </c>
      <c r="E18" s="260">
        <v>11.54</v>
      </c>
      <c r="F18" s="276">
        <f t="shared" si="0"/>
        <v>346.2</v>
      </c>
      <c r="G18" s="43"/>
      <c r="H18" s="44"/>
      <c r="I18" s="272"/>
    </row>
    <row r="19" spans="1:9" s="248" customFormat="1" ht="15.75" x14ac:dyDescent="0.25">
      <c r="A19" s="31">
        <v>17</v>
      </c>
      <c r="B19" s="264">
        <v>30</v>
      </c>
      <c r="C19" s="264" t="s">
        <v>28</v>
      </c>
      <c r="D19" s="392" t="s">
        <v>274</v>
      </c>
      <c r="E19" s="260">
        <v>6.55</v>
      </c>
      <c r="F19" s="276">
        <f t="shared" si="0"/>
        <v>196.5</v>
      </c>
      <c r="G19" s="43"/>
      <c r="H19" s="44"/>
      <c r="I19" s="272"/>
    </row>
    <row r="20" spans="1:9" s="248" customFormat="1" ht="15.75" x14ac:dyDescent="0.25">
      <c r="A20" s="25">
        <v>18</v>
      </c>
      <c r="B20" s="264">
        <v>30</v>
      </c>
      <c r="C20" s="264" t="s">
        <v>28</v>
      </c>
      <c r="D20" s="392" t="s">
        <v>275</v>
      </c>
      <c r="E20" s="260">
        <v>6.55</v>
      </c>
      <c r="F20" s="276">
        <f t="shared" si="0"/>
        <v>196.5</v>
      </c>
      <c r="G20" s="43"/>
      <c r="H20" s="44"/>
      <c r="I20" s="272"/>
    </row>
    <row r="21" spans="1:9" ht="15.75" x14ac:dyDescent="0.25">
      <c r="A21" s="31">
        <v>19</v>
      </c>
      <c r="B21" s="264">
        <v>30</v>
      </c>
      <c r="C21" s="264" t="s">
        <v>28</v>
      </c>
      <c r="D21" s="392" t="s">
        <v>276</v>
      </c>
      <c r="E21" s="260">
        <v>9.73</v>
      </c>
      <c r="F21" s="276">
        <f t="shared" si="0"/>
        <v>291.90000000000003</v>
      </c>
      <c r="G21" s="43"/>
      <c r="H21" s="44"/>
      <c r="I21" s="272"/>
    </row>
    <row r="22" spans="1:9" s="248" customFormat="1" ht="15.75" x14ac:dyDescent="0.25">
      <c r="A22" s="31">
        <v>20</v>
      </c>
      <c r="B22" s="264">
        <v>30</v>
      </c>
      <c r="C22" s="264" t="s">
        <v>28</v>
      </c>
      <c r="D22" s="392" t="s">
        <v>277</v>
      </c>
      <c r="E22" s="260">
        <v>9.73</v>
      </c>
      <c r="F22" s="276">
        <f t="shared" si="0"/>
        <v>291.90000000000003</v>
      </c>
      <c r="G22" s="43"/>
      <c r="H22" s="44"/>
      <c r="I22" s="272"/>
    </row>
    <row r="23" spans="1:9" s="248" customFormat="1" ht="15.75" x14ac:dyDescent="0.25">
      <c r="A23" s="31">
        <v>21</v>
      </c>
      <c r="B23" s="264">
        <v>30</v>
      </c>
      <c r="C23" s="264" t="s">
        <v>28</v>
      </c>
      <c r="D23" s="392" t="s">
        <v>279</v>
      </c>
      <c r="E23" s="260">
        <v>9.73</v>
      </c>
      <c r="F23" s="276">
        <f t="shared" si="0"/>
        <v>291.90000000000003</v>
      </c>
      <c r="G23" s="43"/>
      <c r="H23" s="44"/>
      <c r="I23" s="272"/>
    </row>
    <row r="24" spans="1:9" s="248" customFormat="1" ht="15.75" x14ac:dyDescent="0.25">
      <c r="A24" s="31">
        <v>22</v>
      </c>
      <c r="B24" s="264">
        <v>30</v>
      </c>
      <c r="C24" s="264" t="s">
        <v>28</v>
      </c>
      <c r="D24" s="392" t="s">
        <v>278</v>
      </c>
      <c r="E24" s="260">
        <v>9.73</v>
      </c>
      <c r="F24" s="276">
        <f t="shared" si="0"/>
        <v>291.90000000000003</v>
      </c>
      <c r="G24" s="43"/>
      <c r="H24" s="44"/>
      <c r="I24" s="272"/>
    </row>
    <row r="25" spans="1:9" ht="15.75" x14ac:dyDescent="0.25">
      <c r="A25" s="25">
        <v>23</v>
      </c>
      <c r="B25" s="395">
        <v>48</v>
      </c>
      <c r="C25" s="264" t="s">
        <v>311</v>
      </c>
      <c r="D25" s="396" t="s">
        <v>272</v>
      </c>
      <c r="E25" s="393">
        <v>13.25</v>
      </c>
      <c r="F25" s="276">
        <f t="shared" si="0"/>
        <v>636</v>
      </c>
      <c r="G25" s="43"/>
      <c r="H25" s="44"/>
      <c r="I25" s="272"/>
    </row>
    <row r="26" spans="1:9" ht="15.75" x14ac:dyDescent="0.25">
      <c r="A26" s="31">
        <v>24</v>
      </c>
      <c r="B26" s="264">
        <v>30</v>
      </c>
      <c r="C26" s="264" t="s">
        <v>28</v>
      </c>
      <c r="D26" s="50" t="s">
        <v>294</v>
      </c>
      <c r="E26" s="394">
        <v>6.9</v>
      </c>
      <c r="F26" s="276">
        <f t="shared" si="0"/>
        <v>207</v>
      </c>
      <c r="G26" s="43"/>
      <c r="H26" s="44"/>
      <c r="I26" s="272"/>
    </row>
    <row r="27" spans="1:9" ht="15.75" x14ac:dyDescent="0.25">
      <c r="A27" s="31">
        <v>25</v>
      </c>
      <c r="B27" s="264">
        <v>30</v>
      </c>
      <c r="C27" s="264" t="s">
        <v>28</v>
      </c>
      <c r="D27" s="50" t="s">
        <v>295</v>
      </c>
      <c r="E27" s="394">
        <v>6.9</v>
      </c>
      <c r="F27" s="276">
        <f t="shared" si="0"/>
        <v>207</v>
      </c>
      <c r="G27" s="43"/>
      <c r="H27" s="44"/>
      <c r="I27" s="272"/>
    </row>
    <row r="28" spans="1:9" ht="15.75" x14ac:dyDescent="0.25">
      <c r="A28" s="31">
        <v>26</v>
      </c>
      <c r="B28" s="264">
        <v>30</v>
      </c>
      <c r="C28" s="264" t="s">
        <v>28</v>
      </c>
      <c r="D28" s="50" t="s">
        <v>296</v>
      </c>
      <c r="E28" s="394">
        <v>12.21</v>
      </c>
      <c r="F28" s="276">
        <f t="shared" si="0"/>
        <v>366.3</v>
      </c>
      <c r="G28" s="43"/>
      <c r="H28" s="44"/>
      <c r="I28" s="272"/>
    </row>
    <row r="29" spans="1:9" ht="15.75" x14ac:dyDescent="0.25">
      <c r="A29" s="31">
        <v>27</v>
      </c>
      <c r="B29" s="264">
        <v>30</v>
      </c>
      <c r="C29" s="264" t="s">
        <v>28</v>
      </c>
      <c r="D29" s="392" t="s">
        <v>297</v>
      </c>
      <c r="E29" s="260">
        <v>10.7</v>
      </c>
      <c r="F29" s="276">
        <f t="shared" si="0"/>
        <v>321</v>
      </c>
      <c r="G29" s="43"/>
      <c r="H29" s="44"/>
      <c r="I29" s="272"/>
    </row>
    <row r="30" spans="1:9" ht="15.75" x14ac:dyDescent="0.25">
      <c r="A30" s="25">
        <v>28</v>
      </c>
      <c r="B30" s="264">
        <v>30</v>
      </c>
      <c r="C30" s="264" t="s">
        <v>28</v>
      </c>
      <c r="D30" s="392" t="s">
        <v>298</v>
      </c>
      <c r="E30" s="260">
        <v>10.7</v>
      </c>
      <c r="F30" s="276">
        <f t="shared" si="0"/>
        <v>321</v>
      </c>
      <c r="G30" s="43"/>
      <c r="H30" s="44"/>
      <c r="I30" s="272"/>
    </row>
    <row r="31" spans="1:9" ht="15.75" x14ac:dyDescent="0.25">
      <c r="A31" s="31">
        <v>29</v>
      </c>
      <c r="B31" s="264">
        <v>30</v>
      </c>
      <c r="C31" s="264" t="s">
        <v>28</v>
      </c>
      <c r="D31" s="392" t="s">
        <v>299</v>
      </c>
      <c r="E31" s="260">
        <v>10.7</v>
      </c>
      <c r="F31" s="276">
        <f t="shared" si="0"/>
        <v>321</v>
      </c>
      <c r="G31" s="43"/>
      <c r="H31" s="44"/>
      <c r="I31" s="272"/>
    </row>
    <row r="32" spans="1:9" ht="15.75" x14ac:dyDescent="0.25">
      <c r="A32" s="31">
        <v>30</v>
      </c>
      <c r="B32" s="395">
        <v>40</v>
      </c>
      <c r="C32" s="264" t="s">
        <v>311</v>
      </c>
      <c r="D32" s="396" t="s">
        <v>280</v>
      </c>
      <c r="E32" s="260">
        <v>12.94</v>
      </c>
      <c r="F32" s="276">
        <f t="shared" si="0"/>
        <v>517.6</v>
      </c>
      <c r="G32" s="43"/>
      <c r="H32" s="44"/>
      <c r="I32" s="272"/>
    </row>
    <row r="33" spans="1:9" ht="15.75" x14ac:dyDescent="0.25">
      <c r="A33" s="31">
        <v>31</v>
      </c>
      <c r="B33" s="264">
        <v>30</v>
      </c>
      <c r="C33" s="264" t="s">
        <v>28</v>
      </c>
      <c r="D33" s="50" t="s">
        <v>284</v>
      </c>
      <c r="E33" s="260">
        <v>6.51</v>
      </c>
      <c r="F33" s="276">
        <f t="shared" si="0"/>
        <v>195.29999999999998</v>
      </c>
      <c r="G33" s="43"/>
      <c r="H33" s="44"/>
      <c r="I33" s="272"/>
    </row>
    <row r="34" spans="1:9" ht="15.75" x14ac:dyDescent="0.25">
      <c r="A34" s="31">
        <v>32</v>
      </c>
      <c r="B34" s="264">
        <v>30</v>
      </c>
      <c r="C34" s="264" t="s">
        <v>28</v>
      </c>
      <c r="D34" s="50" t="s">
        <v>283</v>
      </c>
      <c r="E34" s="260">
        <v>6.51</v>
      </c>
      <c r="F34" s="276">
        <f t="shared" si="0"/>
        <v>195.29999999999998</v>
      </c>
      <c r="G34" s="43"/>
      <c r="H34" s="44"/>
      <c r="I34" s="272"/>
    </row>
    <row r="35" spans="1:9" ht="15.75" x14ac:dyDescent="0.25">
      <c r="A35" s="25">
        <v>33</v>
      </c>
      <c r="B35" s="264">
        <v>30</v>
      </c>
      <c r="C35" s="264" t="s">
        <v>28</v>
      </c>
      <c r="D35" s="50" t="s">
        <v>282</v>
      </c>
      <c r="E35" s="260">
        <v>10.08</v>
      </c>
      <c r="F35" s="276">
        <f t="shared" si="0"/>
        <v>302.39999999999998</v>
      </c>
      <c r="G35" s="43"/>
      <c r="H35" s="44"/>
      <c r="I35" s="272"/>
    </row>
    <row r="36" spans="1:9" ht="15.75" x14ac:dyDescent="0.25">
      <c r="A36" s="31">
        <v>34</v>
      </c>
      <c r="B36" s="264">
        <v>30</v>
      </c>
      <c r="C36" s="264" t="s">
        <v>28</v>
      </c>
      <c r="D36" s="392" t="s">
        <v>285</v>
      </c>
      <c r="E36" s="260">
        <v>10.08</v>
      </c>
      <c r="F36" s="276">
        <f t="shared" si="0"/>
        <v>302.39999999999998</v>
      </c>
      <c r="G36" s="43"/>
      <c r="H36" s="44"/>
      <c r="I36" s="272"/>
    </row>
    <row r="37" spans="1:9" ht="15.75" x14ac:dyDescent="0.25">
      <c r="A37" s="31">
        <v>35</v>
      </c>
      <c r="B37" s="264">
        <v>30</v>
      </c>
      <c r="C37" s="264" t="s">
        <v>28</v>
      </c>
      <c r="D37" s="392" t="s">
        <v>286</v>
      </c>
      <c r="E37" s="260">
        <v>10.08</v>
      </c>
      <c r="F37" s="276">
        <f t="shared" si="0"/>
        <v>302.39999999999998</v>
      </c>
      <c r="G37" s="43"/>
      <c r="H37" s="44"/>
      <c r="I37" s="272"/>
    </row>
    <row r="38" spans="1:9" ht="15.75" x14ac:dyDescent="0.25">
      <c r="A38" s="31">
        <v>36</v>
      </c>
      <c r="B38" s="264">
        <v>30</v>
      </c>
      <c r="C38" s="264" t="s">
        <v>28</v>
      </c>
      <c r="D38" s="392" t="s">
        <v>287</v>
      </c>
      <c r="E38" s="260">
        <v>10.08</v>
      </c>
      <c r="F38" s="276">
        <f t="shared" si="0"/>
        <v>302.39999999999998</v>
      </c>
      <c r="G38" s="43"/>
      <c r="H38" s="44"/>
      <c r="I38" s="272"/>
    </row>
    <row r="39" spans="1:9" ht="15.75" x14ac:dyDescent="0.25">
      <c r="A39" s="31">
        <v>37</v>
      </c>
      <c r="B39" s="395">
        <v>24</v>
      </c>
      <c r="C39" s="264" t="s">
        <v>311</v>
      </c>
      <c r="D39" s="396" t="s">
        <v>281</v>
      </c>
      <c r="E39" s="260">
        <v>15.05</v>
      </c>
      <c r="F39" s="276">
        <f t="shared" si="0"/>
        <v>361.20000000000005</v>
      </c>
      <c r="G39" s="43"/>
      <c r="H39" s="44"/>
      <c r="I39" s="272"/>
    </row>
    <row r="40" spans="1:9" ht="15.75" x14ac:dyDescent="0.25">
      <c r="A40" s="25">
        <v>38</v>
      </c>
      <c r="B40" s="264">
        <v>30</v>
      </c>
      <c r="C40" s="264" t="s">
        <v>28</v>
      </c>
      <c r="D40" s="50" t="s">
        <v>289</v>
      </c>
      <c r="E40" s="260">
        <v>12.64</v>
      </c>
      <c r="F40" s="276">
        <f t="shared" si="0"/>
        <v>379.20000000000005</v>
      </c>
      <c r="G40" s="43"/>
      <c r="H40" s="44"/>
      <c r="I40" s="272"/>
    </row>
    <row r="41" spans="1:9" ht="15.75" x14ac:dyDescent="0.25">
      <c r="A41" s="31">
        <v>39</v>
      </c>
      <c r="B41" s="264">
        <v>30</v>
      </c>
      <c r="C41" s="264" t="s">
        <v>28</v>
      </c>
      <c r="D41" s="50" t="s">
        <v>288</v>
      </c>
      <c r="E41" s="260">
        <v>12.64</v>
      </c>
      <c r="F41" s="276">
        <f t="shared" si="0"/>
        <v>379.20000000000005</v>
      </c>
      <c r="G41" s="43"/>
      <c r="H41" s="44"/>
      <c r="I41" s="272"/>
    </row>
    <row r="42" spans="1:9" ht="15.75" x14ac:dyDescent="0.25">
      <c r="A42" s="31">
        <v>40</v>
      </c>
      <c r="B42" s="264">
        <v>30</v>
      </c>
      <c r="C42" s="264" t="s">
        <v>28</v>
      </c>
      <c r="D42" s="50" t="s">
        <v>290</v>
      </c>
      <c r="E42" s="260">
        <v>17.510000000000002</v>
      </c>
      <c r="F42" s="276">
        <f t="shared" si="0"/>
        <v>525.30000000000007</v>
      </c>
      <c r="G42" s="43"/>
      <c r="H42" s="44"/>
      <c r="I42" s="272"/>
    </row>
    <row r="43" spans="1:9" ht="15.75" x14ac:dyDescent="0.25">
      <c r="A43" s="31">
        <v>41</v>
      </c>
      <c r="B43" s="264">
        <v>30</v>
      </c>
      <c r="C43" s="264" t="s">
        <v>28</v>
      </c>
      <c r="D43" s="392" t="s">
        <v>291</v>
      </c>
      <c r="E43" s="260">
        <v>17.510000000000002</v>
      </c>
      <c r="F43" s="276">
        <f t="shared" si="0"/>
        <v>525.30000000000007</v>
      </c>
      <c r="G43" s="43"/>
      <c r="H43" s="44"/>
      <c r="I43" s="272"/>
    </row>
    <row r="44" spans="1:9" ht="15.75" x14ac:dyDescent="0.25">
      <c r="A44" s="31">
        <v>42</v>
      </c>
      <c r="B44" s="264">
        <v>30</v>
      </c>
      <c r="C44" s="264" t="s">
        <v>28</v>
      </c>
      <c r="D44" s="392" t="s">
        <v>292</v>
      </c>
      <c r="E44" s="260">
        <v>17.510000000000002</v>
      </c>
      <c r="F44" s="276">
        <f t="shared" si="0"/>
        <v>525.30000000000007</v>
      </c>
      <c r="G44" s="43"/>
      <c r="H44" s="44"/>
      <c r="I44" s="272"/>
    </row>
    <row r="45" spans="1:9" ht="16.5" thickBot="1" x14ac:dyDescent="0.3">
      <c r="A45" s="25">
        <v>43</v>
      </c>
      <c r="B45" s="337">
        <v>30</v>
      </c>
      <c r="C45" s="337" t="s">
        <v>28</v>
      </c>
      <c r="D45" s="398" t="s">
        <v>293</v>
      </c>
      <c r="E45" s="270">
        <v>17.510000000000002</v>
      </c>
      <c r="F45" s="280">
        <f t="shared" si="0"/>
        <v>525.30000000000007</v>
      </c>
      <c r="G45" s="61"/>
      <c r="H45" s="60"/>
      <c r="I45" s="272"/>
    </row>
    <row r="46" spans="1:9" ht="15.75" x14ac:dyDescent="0.25">
      <c r="A46" s="272"/>
      <c r="B46" s="272"/>
      <c r="C46" s="272"/>
      <c r="D46" s="272"/>
      <c r="E46" s="272"/>
      <c r="F46" s="273">
        <f>SUM(F3:F45)</f>
        <v>32062.420000000009</v>
      </c>
      <c r="G46" s="272"/>
      <c r="H46" s="272"/>
      <c r="I46" s="272"/>
    </row>
    <row r="47" spans="1:9" ht="15.75" x14ac:dyDescent="0.25">
      <c r="A47" s="272"/>
      <c r="B47" s="272"/>
      <c r="C47" s="272"/>
      <c r="D47" s="272"/>
      <c r="E47" s="272"/>
      <c r="F47" s="272"/>
      <c r="G47" s="272"/>
      <c r="H47" s="272"/>
      <c r="I47" s="272"/>
    </row>
    <row r="48" spans="1:9" ht="15.75" x14ac:dyDescent="0.25">
      <c r="A48" s="272"/>
      <c r="B48" s="272"/>
      <c r="C48" s="272"/>
      <c r="D48" s="272"/>
      <c r="E48" s="272"/>
      <c r="F48" s="272"/>
      <c r="G48" s="272"/>
      <c r="H48" s="272"/>
      <c r="I48" s="272"/>
    </row>
  </sheetData>
  <pageMargins left="0.7" right="0.7" top="0.78740157499999996" bottom="0.78740157499999996" header="0.3" footer="0.3"/>
  <pageSetup paperSize="9" scale="72" orientation="portrait" r:id="rId1"/>
  <colBreaks count="1" manualBreakCount="1">
    <brk id="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13" workbookViewId="0">
      <selection activeCell="D47" sqref="D47"/>
    </sheetView>
  </sheetViews>
  <sheetFormatPr defaultRowHeight="15" x14ac:dyDescent="0.25"/>
  <cols>
    <col min="1" max="1" width="3.85546875" customWidth="1"/>
    <col min="2" max="3" width="10.7109375" customWidth="1"/>
    <col min="4" max="4" width="70.5703125" customWidth="1"/>
    <col min="5" max="8" width="10.7109375" customWidth="1"/>
  </cols>
  <sheetData>
    <row r="1" spans="1:8" ht="45.75" customHeight="1" thickBot="1" x14ac:dyDescent="0.3">
      <c r="A1" s="17"/>
      <c r="B1" s="18"/>
      <c r="C1" s="18"/>
      <c r="D1" s="103" t="s">
        <v>83</v>
      </c>
      <c r="E1" s="19" t="s">
        <v>24</v>
      </c>
      <c r="F1" s="20" t="s">
        <v>25</v>
      </c>
      <c r="G1" s="24" t="s">
        <v>27</v>
      </c>
      <c r="H1" s="20" t="s">
        <v>25</v>
      </c>
    </row>
    <row r="2" spans="1:8" ht="15.75" x14ac:dyDescent="0.25">
      <c r="A2" s="317">
        <v>1</v>
      </c>
      <c r="B2" s="400">
        <v>2</v>
      </c>
      <c r="C2" s="319" t="s">
        <v>28</v>
      </c>
      <c r="D2" s="321" t="s">
        <v>261</v>
      </c>
      <c r="E2" s="401">
        <v>379</v>
      </c>
      <c r="F2" s="314">
        <f>B2*E2</f>
        <v>758</v>
      </c>
      <c r="G2" s="402"/>
      <c r="H2" s="324"/>
    </row>
    <row r="3" spans="1:8" ht="15.75" x14ac:dyDescent="0.25">
      <c r="A3" s="31">
        <v>2</v>
      </c>
      <c r="B3" s="26">
        <v>3</v>
      </c>
      <c r="C3" s="27" t="s">
        <v>28</v>
      </c>
      <c r="D3" s="36" t="s">
        <v>262</v>
      </c>
      <c r="E3" s="393">
        <v>520.66</v>
      </c>
      <c r="F3" s="255">
        <f>B3*E3</f>
        <v>1561.98</v>
      </c>
      <c r="G3" s="30"/>
      <c r="H3" s="152"/>
    </row>
    <row r="4" spans="1:8" ht="15.75" x14ac:dyDescent="0.25">
      <c r="A4" s="31">
        <v>3</v>
      </c>
      <c r="B4" s="257">
        <v>5</v>
      </c>
      <c r="C4" s="258" t="s">
        <v>28</v>
      </c>
      <c r="D4" s="408" t="s">
        <v>263</v>
      </c>
      <c r="E4" s="393">
        <v>47.87</v>
      </c>
      <c r="F4" s="255">
        <f t="shared" ref="F4:F44" si="0">B4*E4</f>
        <v>239.35</v>
      </c>
      <c r="G4" s="37"/>
      <c r="H4" s="255"/>
    </row>
    <row r="5" spans="1:8" ht="15.75" x14ac:dyDescent="0.25">
      <c r="A5" s="31">
        <v>4</v>
      </c>
      <c r="B5" s="257">
        <v>5</v>
      </c>
      <c r="C5" s="258" t="s">
        <v>28</v>
      </c>
      <c r="D5" s="408" t="s">
        <v>271</v>
      </c>
      <c r="E5" s="393">
        <v>86.51</v>
      </c>
      <c r="F5" s="255">
        <f t="shared" si="0"/>
        <v>432.55</v>
      </c>
      <c r="G5" s="37"/>
      <c r="H5" s="255"/>
    </row>
    <row r="6" spans="1:8" ht="15.75" x14ac:dyDescent="0.25">
      <c r="A6" s="25">
        <v>5</v>
      </c>
      <c r="B6" s="264">
        <v>100</v>
      </c>
      <c r="C6" s="264" t="s">
        <v>28</v>
      </c>
      <c r="D6" s="50" t="s">
        <v>265</v>
      </c>
      <c r="E6" s="394">
        <v>6.94</v>
      </c>
      <c r="F6" s="276">
        <f t="shared" si="0"/>
        <v>694</v>
      </c>
      <c r="G6" s="43"/>
      <c r="H6" s="44"/>
    </row>
    <row r="7" spans="1:8" ht="15.75" x14ac:dyDescent="0.25">
      <c r="A7" s="31">
        <v>6</v>
      </c>
      <c r="B7" s="264">
        <v>5</v>
      </c>
      <c r="C7" s="264" t="s">
        <v>28</v>
      </c>
      <c r="D7" s="50" t="s">
        <v>269</v>
      </c>
      <c r="E7" s="394">
        <v>170.25</v>
      </c>
      <c r="F7" s="276">
        <f t="shared" si="0"/>
        <v>851.25</v>
      </c>
      <c r="G7" s="43"/>
      <c r="H7" s="44"/>
    </row>
    <row r="8" spans="1:8" ht="15.75" x14ac:dyDescent="0.25">
      <c r="A8" s="31">
        <v>7</v>
      </c>
      <c r="B8" s="264">
        <v>2</v>
      </c>
      <c r="C8" s="264" t="s">
        <v>28</v>
      </c>
      <c r="D8" s="392" t="s">
        <v>270</v>
      </c>
      <c r="E8" s="394">
        <v>384</v>
      </c>
      <c r="F8" s="276">
        <f t="shared" si="0"/>
        <v>768</v>
      </c>
      <c r="G8" s="43"/>
      <c r="H8" s="44"/>
    </row>
    <row r="9" spans="1:8" ht="15.75" x14ac:dyDescent="0.25">
      <c r="A9" s="31">
        <v>8</v>
      </c>
      <c r="B9" s="264">
        <v>1</v>
      </c>
      <c r="C9" s="264" t="s">
        <v>28</v>
      </c>
      <c r="D9" s="392" t="s">
        <v>308</v>
      </c>
      <c r="E9" s="394">
        <v>277</v>
      </c>
      <c r="F9" s="276">
        <f t="shared" si="0"/>
        <v>277</v>
      </c>
      <c r="G9" s="43"/>
      <c r="H9" s="44"/>
    </row>
    <row r="10" spans="1:8" ht="15.75" x14ac:dyDescent="0.25">
      <c r="A10" s="25">
        <v>9</v>
      </c>
      <c r="B10" s="264">
        <v>4</v>
      </c>
      <c r="C10" s="264" t="s">
        <v>28</v>
      </c>
      <c r="D10" s="50" t="s">
        <v>300</v>
      </c>
      <c r="E10" s="394">
        <v>285.14999999999998</v>
      </c>
      <c r="F10" s="276">
        <f t="shared" si="0"/>
        <v>1140.5999999999999</v>
      </c>
      <c r="G10" s="43"/>
      <c r="H10" s="44"/>
    </row>
    <row r="11" spans="1:8" ht="15.75" x14ac:dyDescent="0.25">
      <c r="A11" s="31">
        <v>10</v>
      </c>
      <c r="B11" s="264">
        <v>21</v>
      </c>
      <c r="C11" s="264" t="s">
        <v>28</v>
      </c>
      <c r="D11" s="392" t="s">
        <v>301</v>
      </c>
      <c r="E11" s="394">
        <v>80.19</v>
      </c>
      <c r="F11" s="276">
        <f t="shared" si="0"/>
        <v>1683.99</v>
      </c>
      <c r="G11" s="43"/>
      <c r="H11" s="44"/>
    </row>
    <row r="12" spans="1:8" ht="15.75" x14ac:dyDescent="0.25">
      <c r="A12" s="31">
        <v>11</v>
      </c>
      <c r="B12" s="334">
        <v>200</v>
      </c>
      <c r="C12" s="264" t="s">
        <v>28</v>
      </c>
      <c r="D12" s="50" t="s">
        <v>302</v>
      </c>
      <c r="E12" s="397">
        <v>7.44</v>
      </c>
      <c r="F12" s="276">
        <f t="shared" si="0"/>
        <v>1488</v>
      </c>
      <c r="G12" s="43"/>
      <c r="H12" s="44"/>
    </row>
    <row r="13" spans="1:8" ht="15.75" x14ac:dyDescent="0.25">
      <c r="A13" s="31">
        <v>12</v>
      </c>
      <c r="B13" s="264">
        <v>20</v>
      </c>
      <c r="C13" s="264" t="s">
        <v>28</v>
      </c>
      <c r="D13" s="392" t="s">
        <v>304</v>
      </c>
      <c r="E13" s="394">
        <v>64.349999999999994</v>
      </c>
      <c r="F13" s="276">
        <f t="shared" si="0"/>
        <v>1287</v>
      </c>
      <c r="G13" s="43"/>
      <c r="H13" s="44"/>
    </row>
    <row r="14" spans="1:8" ht="15.75" x14ac:dyDescent="0.25">
      <c r="A14" s="25">
        <v>13</v>
      </c>
      <c r="B14" s="264">
        <v>1</v>
      </c>
      <c r="C14" s="264" t="s">
        <v>28</v>
      </c>
      <c r="D14" s="392" t="s">
        <v>305</v>
      </c>
      <c r="E14" s="394">
        <v>335.8</v>
      </c>
      <c r="F14" s="276">
        <f t="shared" si="0"/>
        <v>335.8</v>
      </c>
      <c r="G14" s="43"/>
      <c r="H14" s="44"/>
    </row>
    <row r="15" spans="1:8" ht="32.25" customHeight="1" x14ac:dyDescent="0.25">
      <c r="A15" s="31">
        <v>14</v>
      </c>
      <c r="B15" s="264">
        <v>1</v>
      </c>
      <c r="C15" s="264" t="s">
        <v>28</v>
      </c>
      <c r="D15" s="399" t="s">
        <v>310</v>
      </c>
      <c r="E15" s="394">
        <v>722</v>
      </c>
      <c r="F15" s="276">
        <f t="shared" si="0"/>
        <v>722</v>
      </c>
      <c r="G15" s="43"/>
      <c r="H15" s="44"/>
    </row>
    <row r="16" spans="1:8" ht="15.75" x14ac:dyDescent="0.25">
      <c r="A16" s="31">
        <v>15</v>
      </c>
      <c r="B16" s="257">
        <v>20</v>
      </c>
      <c r="C16" s="258" t="s">
        <v>28</v>
      </c>
      <c r="D16" s="50" t="s">
        <v>266</v>
      </c>
      <c r="E16" s="393">
        <v>509.91</v>
      </c>
      <c r="F16" s="407">
        <f>B16*E16</f>
        <v>10198.200000000001</v>
      </c>
      <c r="G16" s="43"/>
      <c r="H16" s="44"/>
    </row>
    <row r="17" spans="1:8" ht="15.75" x14ac:dyDescent="0.25">
      <c r="A17" s="31">
        <v>16</v>
      </c>
      <c r="B17" s="395">
        <v>30</v>
      </c>
      <c r="C17" s="264" t="s">
        <v>29</v>
      </c>
      <c r="D17" s="396" t="s">
        <v>273</v>
      </c>
      <c r="E17" s="260">
        <v>11.54</v>
      </c>
      <c r="F17" s="276">
        <f t="shared" si="0"/>
        <v>346.2</v>
      </c>
      <c r="G17" s="43"/>
      <c r="H17" s="44"/>
    </row>
    <row r="18" spans="1:8" ht="15.75" x14ac:dyDescent="0.25">
      <c r="A18" s="31">
        <v>17</v>
      </c>
      <c r="B18" s="264">
        <v>30</v>
      </c>
      <c r="C18" s="264" t="s">
        <v>28</v>
      </c>
      <c r="D18" s="392" t="s">
        <v>274</v>
      </c>
      <c r="E18" s="260">
        <v>6.55</v>
      </c>
      <c r="F18" s="276">
        <f t="shared" si="0"/>
        <v>196.5</v>
      </c>
      <c r="G18" s="43"/>
      <c r="H18" s="44"/>
    </row>
    <row r="19" spans="1:8" ht="15.75" x14ac:dyDescent="0.25">
      <c r="A19" s="25">
        <v>18</v>
      </c>
      <c r="B19" s="264">
        <v>30</v>
      </c>
      <c r="C19" s="264" t="s">
        <v>28</v>
      </c>
      <c r="D19" s="392" t="s">
        <v>275</v>
      </c>
      <c r="E19" s="260">
        <v>6.55</v>
      </c>
      <c r="F19" s="276">
        <f t="shared" si="0"/>
        <v>196.5</v>
      </c>
      <c r="G19" s="43"/>
      <c r="H19" s="44"/>
    </row>
    <row r="20" spans="1:8" ht="15.75" x14ac:dyDescent="0.25">
      <c r="A20" s="31">
        <v>19</v>
      </c>
      <c r="B20" s="264">
        <v>30</v>
      </c>
      <c r="C20" s="264" t="s">
        <v>28</v>
      </c>
      <c r="D20" s="392" t="s">
        <v>276</v>
      </c>
      <c r="E20" s="260">
        <v>9.73</v>
      </c>
      <c r="F20" s="276">
        <f t="shared" si="0"/>
        <v>291.90000000000003</v>
      </c>
      <c r="G20" s="43"/>
      <c r="H20" s="44"/>
    </row>
    <row r="21" spans="1:8" ht="15.75" x14ac:dyDescent="0.25">
      <c r="A21" s="31">
        <v>20</v>
      </c>
      <c r="B21" s="264">
        <v>30</v>
      </c>
      <c r="C21" s="264" t="s">
        <v>28</v>
      </c>
      <c r="D21" s="392" t="s">
        <v>277</v>
      </c>
      <c r="E21" s="260">
        <v>9.73</v>
      </c>
      <c r="F21" s="276">
        <f t="shared" si="0"/>
        <v>291.90000000000003</v>
      </c>
      <c r="G21" s="43"/>
      <c r="H21" s="44"/>
    </row>
    <row r="22" spans="1:8" ht="15.75" x14ac:dyDescent="0.25">
      <c r="A22" s="31">
        <v>21</v>
      </c>
      <c r="B22" s="264">
        <v>30</v>
      </c>
      <c r="C22" s="264" t="s">
        <v>28</v>
      </c>
      <c r="D22" s="392" t="s">
        <v>279</v>
      </c>
      <c r="E22" s="260">
        <v>9.73</v>
      </c>
      <c r="F22" s="276">
        <f t="shared" si="0"/>
        <v>291.90000000000003</v>
      </c>
      <c r="G22" s="43"/>
      <c r="H22" s="44"/>
    </row>
    <row r="23" spans="1:8" ht="15.75" x14ac:dyDescent="0.25">
      <c r="A23" s="31">
        <v>22</v>
      </c>
      <c r="B23" s="264">
        <v>30</v>
      </c>
      <c r="C23" s="264" t="s">
        <v>28</v>
      </c>
      <c r="D23" s="392" t="s">
        <v>278</v>
      </c>
      <c r="E23" s="260">
        <v>9.73</v>
      </c>
      <c r="F23" s="276">
        <f t="shared" si="0"/>
        <v>291.90000000000003</v>
      </c>
      <c r="G23" s="43"/>
      <c r="H23" s="44"/>
    </row>
    <row r="24" spans="1:8" ht="15.75" x14ac:dyDescent="0.25">
      <c r="A24" s="25">
        <v>23</v>
      </c>
      <c r="B24" s="395">
        <v>48</v>
      </c>
      <c r="C24" s="264" t="s">
        <v>311</v>
      </c>
      <c r="D24" s="396" t="s">
        <v>272</v>
      </c>
      <c r="E24" s="393">
        <v>13.25</v>
      </c>
      <c r="F24" s="276">
        <f t="shared" si="0"/>
        <v>636</v>
      </c>
      <c r="G24" s="43"/>
      <c r="H24" s="44"/>
    </row>
    <row r="25" spans="1:8" ht="15.75" x14ac:dyDescent="0.25">
      <c r="A25" s="31">
        <v>24</v>
      </c>
      <c r="B25" s="264">
        <v>30</v>
      </c>
      <c r="C25" s="264" t="s">
        <v>28</v>
      </c>
      <c r="D25" s="50" t="s">
        <v>294</v>
      </c>
      <c r="E25" s="394">
        <v>6.9</v>
      </c>
      <c r="F25" s="276">
        <f t="shared" si="0"/>
        <v>207</v>
      </c>
      <c r="G25" s="43"/>
      <c r="H25" s="44"/>
    </row>
    <row r="26" spans="1:8" ht="15.75" x14ac:dyDescent="0.25">
      <c r="A26" s="31">
        <v>25</v>
      </c>
      <c r="B26" s="264">
        <v>30</v>
      </c>
      <c r="C26" s="264" t="s">
        <v>28</v>
      </c>
      <c r="D26" s="50" t="s">
        <v>295</v>
      </c>
      <c r="E26" s="394">
        <v>6.9</v>
      </c>
      <c r="F26" s="276">
        <f t="shared" si="0"/>
        <v>207</v>
      </c>
      <c r="G26" s="43"/>
      <c r="H26" s="44"/>
    </row>
    <row r="27" spans="1:8" ht="15.75" x14ac:dyDescent="0.25">
      <c r="A27" s="31">
        <v>26</v>
      </c>
      <c r="B27" s="264">
        <v>30</v>
      </c>
      <c r="C27" s="264" t="s">
        <v>28</v>
      </c>
      <c r="D27" s="50" t="s">
        <v>296</v>
      </c>
      <c r="E27" s="394">
        <v>12.21</v>
      </c>
      <c r="F27" s="276">
        <f t="shared" si="0"/>
        <v>366.3</v>
      </c>
      <c r="G27" s="43"/>
      <c r="H27" s="44"/>
    </row>
    <row r="28" spans="1:8" ht="15.75" x14ac:dyDescent="0.25">
      <c r="A28" s="31">
        <v>27</v>
      </c>
      <c r="B28" s="264">
        <v>30</v>
      </c>
      <c r="C28" s="264" t="s">
        <v>28</v>
      </c>
      <c r="D28" s="392" t="s">
        <v>297</v>
      </c>
      <c r="E28" s="260">
        <v>10.7</v>
      </c>
      <c r="F28" s="276">
        <f t="shared" si="0"/>
        <v>321</v>
      </c>
      <c r="G28" s="43"/>
      <c r="H28" s="44"/>
    </row>
    <row r="29" spans="1:8" ht="15.75" x14ac:dyDescent="0.25">
      <c r="A29" s="25">
        <v>28</v>
      </c>
      <c r="B29" s="264">
        <v>30</v>
      </c>
      <c r="C29" s="264" t="s">
        <v>28</v>
      </c>
      <c r="D29" s="392" t="s">
        <v>298</v>
      </c>
      <c r="E29" s="260">
        <v>10.7</v>
      </c>
      <c r="F29" s="276">
        <f t="shared" si="0"/>
        <v>321</v>
      </c>
      <c r="G29" s="43"/>
      <c r="H29" s="44"/>
    </row>
    <row r="30" spans="1:8" ht="15.75" x14ac:dyDescent="0.25">
      <c r="A30" s="31">
        <v>29</v>
      </c>
      <c r="B30" s="264">
        <v>30</v>
      </c>
      <c r="C30" s="264" t="s">
        <v>28</v>
      </c>
      <c r="D30" s="392" t="s">
        <v>299</v>
      </c>
      <c r="E30" s="260">
        <v>10.7</v>
      </c>
      <c r="F30" s="276">
        <f t="shared" si="0"/>
        <v>321</v>
      </c>
      <c r="G30" s="43"/>
      <c r="H30" s="44"/>
    </row>
    <row r="31" spans="1:8" ht="15.75" x14ac:dyDescent="0.25">
      <c r="A31" s="31">
        <v>30</v>
      </c>
      <c r="B31" s="395">
        <v>40</v>
      </c>
      <c r="C31" s="264" t="s">
        <v>311</v>
      </c>
      <c r="D31" s="396" t="s">
        <v>280</v>
      </c>
      <c r="E31" s="260">
        <v>12.94</v>
      </c>
      <c r="F31" s="276">
        <f t="shared" si="0"/>
        <v>517.6</v>
      </c>
      <c r="G31" s="43"/>
      <c r="H31" s="44"/>
    </row>
    <row r="32" spans="1:8" ht="15.75" x14ac:dyDescent="0.25">
      <c r="A32" s="31">
        <v>31</v>
      </c>
      <c r="B32" s="264">
        <v>30</v>
      </c>
      <c r="C32" s="264" t="s">
        <v>28</v>
      </c>
      <c r="D32" s="50" t="s">
        <v>284</v>
      </c>
      <c r="E32" s="260">
        <v>6.51</v>
      </c>
      <c r="F32" s="276">
        <f t="shared" si="0"/>
        <v>195.29999999999998</v>
      </c>
      <c r="G32" s="43"/>
      <c r="H32" s="44"/>
    </row>
    <row r="33" spans="1:8" ht="15.75" x14ac:dyDescent="0.25">
      <c r="A33" s="31">
        <v>32</v>
      </c>
      <c r="B33" s="264">
        <v>30</v>
      </c>
      <c r="C33" s="264" t="s">
        <v>28</v>
      </c>
      <c r="D33" s="50" t="s">
        <v>283</v>
      </c>
      <c r="E33" s="260">
        <v>6.51</v>
      </c>
      <c r="F33" s="276">
        <f t="shared" si="0"/>
        <v>195.29999999999998</v>
      </c>
      <c r="G33" s="43"/>
      <c r="H33" s="44"/>
    </row>
    <row r="34" spans="1:8" ht="15.75" x14ac:dyDescent="0.25">
      <c r="A34" s="25">
        <v>33</v>
      </c>
      <c r="B34" s="264">
        <v>30</v>
      </c>
      <c r="C34" s="264" t="s">
        <v>28</v>
      </c>
      <c r="D34" s="50" t="s">
        <v>282</v>
      </c>
      <c r="E34" s="260">
        <v>10.08</v>
      </c>
      <c r="F34" s="276">
        <f t="shared" si="0"/>
        <v>302.39999999999998</v>
      </c>
      <c r="G34" s="43"/>
      <c r="H34" s="44"/>
    </row>
    <row r="35" spans="1:8" ht="15.75" x14ac:dyDescent="0.25">
      <c r="A35" s="31">
        <v>34</v>
      </c>
      <c r="B35" s="264">
        <v>30</v>
      </c>
      <c r="C35" s="264" t="s">
        <v>28</v>
      </c>
      <c r="D35" s="392" t="s">
        <v>285</v>
      </c>
      <c r="E35" s="260">
        <v>10.08</v>
      </c>
      <c r="F35" s="276">
        <f t="shared" si="0"/>
        <v>302.39999999999998</v>
      </c>
      <c r="G35" s="43"/>
      <c r="H35" s="44"/>
    </row>
    <row r="36" spans="1:8" ht="15.75" x14ac:dyDescent="0.25">
      <c r="A36" s="31">
        <v>35</v>
      </c>
      <c r="B36" s="264">
        <v>30</v>
      </c>
      <c r="C36" s="264" t="s">
        <v>28</v>
      </c>
      <c r="D36" s="392" t="s">
        <v>286</v>
      </c>
      <c r="E36" s="260">
        <v>10.08</v>
      </c>
      <c r="F36" s="276">
        <f t="shared" si="0"/>
        <v>302.39999999999998</v>
      </c>
      <c r="G36" s="43"/>
      <c r="H36" s="44"/>
    </row>
    <row r="37" spans="1:8" ht="15.75" x14ac:dyDescent="0.25">
      <c r="A37" s="31">
        <v>36</v>
      </c>
      <c r="B37" s="264">
        <v>30</v>
      </c>
      <c r="C37" s="264" t="s">
        <v>28</v>
      </c>
      <c r="D37" s="392" t="s">
        <v>287</v>
      </c>
      <c r="E37" s="260">
        <v>10.08</v>
      </c>
      <c r="F37" s="276">
        <f t="shared" si="0"/>
        <v>302.39999999999998</v>
      </c>
      <c r="G37" s="43"/>
      <c r="H37" s="44"/>
    </row>
    <row r="38" spans="1:8" ht="15.75" x14ac:dyDescent="0.25">
      <c r="A38" s="31">
        <v>37</v>
      </c>
      <c r="B38" s="395">
        <v>24</v>
      </c>
      <c r="C38" s="264" t="s">
        <v>311</v>
      </c>
      <c r="D38" s="396" t="s">
        <v>281</v>
      </c>
      <c r="E38" s="260">
        <v>15.05</v>
      </c>
      <c r="F38" s="276">
        <f t="shared" si="0"/>
        <v>361.20000000000005</v>
      </c>
      <c r="G38" s="43"/>
      <c r="H38" s="44"/>
    </row>
    <row r="39" spans="1:8" ht="15.75" x14ac:dyDescent="0.25">
      <c r="A39" s="25">
        <v>38</v>
      </c>
      <c r="B39" s="264">
        <v>30</v>
      </c>
      <c r="C39" s="264" t="s">
        <v>28</v>
      </c>
      <c r="D39" s="50" t="s">
        <v>289</v>
      </c>
      <c r="E39" s="260">
        <v>12.64</v>
      </c>
      <c r="F39" s="276">
        <f t="shared" si="0"/>
        <v>379.20000000000005</v>
      </c>
      <c r="G39" s="43"/>
      <c r="H39" s="44"/>
    </row>
    <row r="40" spans="1:8" ht="15.75" x14ac:dyDescent="0.25">
      <c r="A40" s="31">
        <v>39</v>
      </c>
      <c r="B40" s="264">
        <v>30</v>
      </c>
      <c r="C40" s="264" t="s">
        <v>28</v>
      </c>
      <c r="D40" s="50" t="s">
        <v>288</v>
      </c>
      <c r="E40" s="260">
        <v>12.64</v>
      </c>
      <c r="F40" s="276">
        <f t="shared" si="0"/>
        <v>379.20000000000005</v>
      </c>
      <c r="G40" s="43"/>
      <c r="H40" s="44"/>
    </row>
    <row r="41" spans="1:8" ht="15.75" x14ac:dyDescent="0.25">
      <c r="A41" s="31">
        <v>40</v>
      </c>
      <c r="B41" s="264">
        <v>30</v>
      </c>
      <c r="C41" s="264" t="s">
        <v>28</v>
      </c>
      <c r="D41" s="50" t="s">
        <v>290</v>
      </c>
      <c r="E41" s="260">
        <v>17.510000000000002</v>
      </c>
      <c r="F41" s="276">
        <f t="shared" si="0"/>
        <v>525.30000000000007</v>
      </c>
      <c r="G41" s="43"/>
      <c r="H41" s="44"/>
    </row>
    <row r="42" spans="1:8" ht="15.75" x14ac:dyDescent="0.25">
      <c r="A42" s="31">
        <v>41</v>
      </c>
      <c r="B42" s="264">
        <v>30</v>
      </c>
      <c r="C42" s="264" t="s">
        <v>28</v>
      </c>
      <c r="D42" s="392" t="s">
        <v>291</v>
      </c>
      <c r="E42" s="260">
        <v>17.510000000000002</v>
      </c>
      <c r="F42" s="276">
        <f t="shared" si="0"/>
        <v>525.30000000000007</v>
      </c>
      <c r="G42" s="43"/>
      <c r="H42" s="44"/>
    </row>
    <row r="43" spans="1:8" ht="15.75" x14ac:dyDescent="0.25">
      <c r="A43" s="31">
        <v>42</v>
      </c>
      <c r="B43" s="264">
        <v>30</v>
      </c>
      <c r="C43" s="264" t="s">
        <v>28</v>
      </c>
      <c r="D43" s="392" t="s">
        <v>292</v>
      </c>
      <c r="E43" s="260">
        <v>17.510000000000002</v>
      </c>
      <c r="F43" s="276">
        <f t="shared" si="0"/>
        <v>525.30000000000007</v>
      </c>
      <c r="G43" s="43"/>
      <c r="H43" s="44"/>
    </row>
    <row r="44" spans="1:8" ht="16.5" thickBot="1" x14ac:dyDescent="0.3">
      <c r="A44" s="409">
        <v>43</v>
      </c>
      <c r="B44" s="337">
        <v>30</v>
      </c>
      <c r="C44" s="337" t="s">
        <v>28</v>
      </c>
      <c r="D44" s="398" t="s">
        <v>293</v>
      </c>
      <c r="E44" s="270">
        <v>17.510000000000002</v>
      </c>
      <c r="F44" s="280">
        <f t="shared" si="0"/>
        <v>525.30000000000007</v>
      </c>
      <c r="G44" s="61"/>
      <c r="H44" s="60"/>
    </row>
    <row r="45" spans="1:8" ht="15.75" x14ac:dyDescent="0.25">
      <c r="A45" s="272"/>
      <c r="B45" s="272"/>
      <c r="C45" s="272"/>
      <c r="D45" s="272"/>
      <c r="E45" s="272"/>
      <c r="F45" s="273">
        <f>SUM(F2:F44)</f>
        <v>32062.420000000009</v>
      </c>
      <c r="G45" s="272"/>
      <c r="H45" s="272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Normal="100" workbookViewId="0">
      <selection activeCell="D17" sqref="D17"/>
    </sheetView>
  </sheetViews>
  <sheetFormatPr defaultRowHeight="15" x14ac:dyDescent="0.25"/>
  <cols>
    <col min="1" max="1" width="3.85546875" customWidth="1"/>
    <col min="2" max="3" width="10.7109375" customWidth="1"/>
    <col min="4" max="4" width="70.5703125" customWidth="1"/>
    <col min="5" max="5" width="10.7109375" customWidth="1"/>
    <col min="6" max="6" width="13.5703125" customWidth="1"/>
    <col min="7" max="8" width="10.7109375" customWidth="1"/>
  </cols>
  <sheetData>
    <row r="1" spans="1:8" ht="15.75" thickBot="1" x14ac:dyDescent="0.3"/>
    <row r="2" spans="1:8" ht="45.75" customHeight="1" thickBot="1" x14ac:dyDescent="0.3">
      <c r="A2" s="17"/>
      <c r="B2" s="18"/>
      <c r="C2" s="18"/>
      <c r="D2" s="103" t="s">
        <v>83</v>
      </c>
      <c r="E2" s="19" t="s">
        <v>24</v>
      </c>
      <c r="F2" s="20" t="s">
        <v>25</v>
      </c>
      <c r="G2" s="385"/>
      <c r="H2" s="386"/>
    </row>
    <row r="3" spans="1:8" ht="15.75" x14ac:dyDescent="0.25">
      <c r="A3" s="445">
        <v>1</v>
      </c>
      <c r="B3" s="449">
        <v>100</v>
      </c>
      <c r="C3" s="450" t="s">
        <v>28</v>
      </c>
      <c r="D3" s="451" t="s">
        <v>264</v>
      </c>
      <c r="E3" s="452">
        <v>104.19</v>
      </c>
      <c r="F3" s="324">
        <f>B3*E3</f>
        <v>10419</v>
      </c>
      <c r="G3" s="387"/>
      <c r="H3" s="387"/>
    </row>
    <row r="4" spans="1:8" ht="15.75" x14ac:dyDescent="0.25">
      <c r="A4" s="446">
        <v>2</v>
      </c>
      <c r="B4" s="453">
        <v>50</v>
      </c>
      <c r="C4" s="256" t="s">
        <v>28</v>
      </c>
      <c r="D4" s="36" t="s">
        <v>267</v>
      </c>
      <c r="E4" s="259">
        <v>163</v>
      </c>
      <c r="F4" s="152">
        <f>B4*E4</f>
        <v>8150</v>
      </c>
      <c r="G4" s="387"/>
      <c r="H4" s="387"/>
    </row>
    <row r="5" spans="1:8" ht="15.75" x14ac:dyDescent="0.25">
      <c r="A5" s="447">
        <v>3</v>
      </c>
      <c r="B5" s="453">
        <v>50</v>
      </c>
      <c r="C5" s="256" t="s">
        <v>28</v>
      </c>
      <c r="D5" s="403" t="s">
        <v>314</v>
      </c>
      <c r="E5" s="254">
        <v>909.19</v>
      </c>
      <c r="F5" s="152">
        <f t="shared" ref="F5:F8" si="0">B5*E5</f>
        <v>45459.5</v>
      </c>
      <c r="G5" s="404"/>
      <c r="H5" s="387"/>
    </row>
    <row r="6" spans="1:8" s="248" customFormat="1" ht="15.75" x14ac:dyDescent="0.25">
      <c r="A6" s="445">
        <v>4</v>
      </c>
      <c r="B6" s="453">
        <v>5</v>
      </c>
      <c r="C6" s="256" t="s">
        <v>28</v>
      </c>
      <c r="D6" s="403" t="s">
        <v>315</v>
      </c>
      <c r="E6" s="254">
        <v>647.55999999999995</v>
      </c>
      <c r="F6" s="152">
        <f t="shared" si="0"/>
        <v>3237.7999999999997</v>
      </c>
      <c r="G6" s="404"/>
      <c r="H6" s="387"/>
    </row>
    <row r="7" spans="1:8" ht="15.75" x14ac:dyDescent="0.25">
      <c r="A7" s="446">
        <v>5</v>
      </c>
      <c r="B7" s="454">
        <v>2</v>
      </c>
      <c r="C7" s="256" t="s">
        <v>28</v>
      </c>
      <c r="D7" s="261" t="s">
        <v>268</v>
      </c>
      <c r="E7" s="254">
        <v>365.29</v>
      </c>
      <c r="F7" s="152">
        <f t="shared" si="0"/>
        <v>730.58</v>
      </c>
    </row>
    <row r="8" spans="1:8" ht="16.5" thickBot="1" x14ac:dyDescent="0.3">
      <c r="A8" s="448">
        <v>6</v>
      </c>
      <c r="B8" s="455">
        <v>6</v>
      </c>
      <c r="C8" s="301" t="s">
        <v>28</v>
      </c>
      <c r="D8" s="271" t="s">
        <v>313</v>
      </c>
      <c r="E8" s="271">
        <v>264.45999999999998</v>
      </c>
      <c r="F8" s="413">
        <f t="shared" si="0"/>
        <v>1586.7599999999998</v>
      </c>
    </row>
    <row r="9" spans="1:8" x14ac:dyDescent="0.25">
      <c r="F9" s="287">
        <f>SUM(F3:F8)</f>
        <v>69583.64</v>
      </c>
    </row>
  </sheetData>
  <pageMargins left="0.7" right="0.7" top="0.78740157499999996" bottom="0.78740157499999996" header="0.3" footer="0.3"/>
  <pageSetup paperSize="9" scale="72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DNS zámeč.</vt:lpstr>
      <vt:lpstr>zámečnícký</vt:lpstr>
      <vt:lpstr>nákup 3.3.2015</vt:lpstr>
      <vt:lpstr>květen</vt:lpstr>
      <vt:lpstr>červen</vt:lpstr>
      <vt:lpstr>20150605-červen</vt:lpstr>
      <vt:lpstr>červenec</vt:lpstr>
      <vt:lpstr>20150708-červenec</vt:lpstr>
      <vt:lpstr>instalaterský</vt:lpstr>
      <vt:lpstr>DNS zámeč.-červenec</vt:lpstr>
      <vt:lpstr>srpen</vt:lpstr>
      <vt:lpstr>20150805-srpen</vt:lpstr>
      <vt:lpstr>zámečnický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2019-08-19T05:46:12Z</dcterms:modified>
</cp:coreProperties>
</file>