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42" documentId="14_{51907E67-1996-4A0A-B6BD-6ED018398BBA}" xr6:coauthVersionLast="47" xr6:coauthVersionMax="47" xr10:uidLastSave="{BE95DEDE-8811-4777-9E44-9FD9C5B77991}"/>
  <bookViews>
    <workbookView xWindow="-110" yWindow="-110" windowWidth="38620" windowHeight="21100" xr2:uid="{00000000-000D-0000-FFFF-FFFF00000000}"/>
  </bookViews>
  <sheets>
    <sheet name="zámečnický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9" l="1"/>
  <c r="F26" i="19"/>
  <c r="H25" i="19"/>
  <c r="F25" i="19"/>
  <c r="H24" i="19"/>
  <c r="F24" i="19"/>
  <c r="H23" i="19"/>
  <c r="F23" i="19"/>
  <c r="H22" i="19"/>
  <c r="F22" i="19"/>
  <c r="H21" i="19"/>
  <c r="F21" i="19"/>
  <c r="H20" i="19"/>
  <c r="F20" i="19"/>
  <c r="H11" i="19" l="1"/>
  <c r="H10" i="19"/>
  <c r="H9" i="19"/>
  <c r="H8" i="19"/>
  <c r="H7" i="19"/>
  <c r="H19" i="19" l="1"/>
  <c r="G27" i="19" s="1"/>
  <c r="F19" i="19"/>
  <c r="H6" i="19" l="1"/>
  <c r="G12" i="19" s="1"/>
  <c r="H15" i="19" l="1"/>
  <c r="H16" i="19" s="1"/>
  <c r="G16" i="19" l="1"/>
  <c r="E27" i="19" l="1"/>
  <c r="F28" i="19" l="1"/>
  <c r="H27" i="19"/>
  <c r="G29" i="19" l="1"/>
  <c r="H12" i="19" l="1"/>
</calcChain>
</file>

<file path=xl/sharedStrings.xml><?xml version="1.0" encoding="utf-8"?>
<sst xmlns="http://schemas.openxmlformats.org/spreadsheetml/2006/main" count="99" uniqueCount="52">
  <si>
    <t>MJ</t>
  </si>
  <si>
    <t>1.</t>
  </si>
  <si>
    <t>2.</t>
  </si>
  <si>
    <t>3.</t>
  </si>
  <si>
    <t>4.</t>
  </si>
  <si>
    <t>5.</t>
  </si>
  <si>
    <t>6.</t>
  </si>
  <si>
    <t>7.</t>
  </si>
  <si>
    <t>8.</t>
  </si>
  <si>
    <t>Mn</t>
  </si>
  <si>
    <t>Cena za jednotku bez DPH</t>
  </si>
  <si>
    <t>Celkem bez DPH</t>
  </si>
  <si>
    <t>Předpoklad za jednotku bez DPH</t>
  </si>
  <si>
    <t>Předpoklad celkem bez DPH</t>
  </si>
  <si>
    <t>Celková nabídková/kupní cena bez DPH:</t>
  </si>
  <si>
    <t>Poř čís</t>
  </si>
  <si>
    <t>V</t>
  </si>
  <si>
    <t>Příloha č. 1 - Specifikace předmětu koupě / veřejné zakázky</t>
  </si>
  <si>
    <t>(datum v elektronickém podpisu)</t>
  </si>
  <si>
    <t>název dodavatele (doplnit)</t>
  </si>
  <si>
    <t>titul, jméno a příjmení, funkce (doplnit)</t>
  </si>
  <si>
    <t>(doplní dodavatel)</t>
  </si>
  <si>
    <t xml:space="preserve">Dodavatel/prodávající prohlašuje, že všechna nabízená zařízení splňují všechny výše uvedené parametry </t>
  </si>
  <si>
    <t>dle této specifikace.</t>
  </si>
  <si>
    <t>elektronický podpis oprávněné osoby po převedení do PDF</t>
  </si>
  <si>
    <t>Dodávka pro Ubytovací služby a Stravovací služby, převezme Stupková Jaroslava tel. 596996441, sklad údržby - místnost č. A1/16, Studentská 1770/1, Ostrava - Poruba, 700 32</t>
  </si>
  <si>
    <t>Mezisoučet za Ubytovací služby a Stravovací služby:</t>
  </si>
  <si>
    <t>ks</t>
  </si>
  <si>
    <t>Předmět dodávky do skladu údržby 976, místnost G112A, na ulici 17. listopadu 15, Ostrava-Poruba, převezme Renáta Polanská, telefon +420597323344</t>
  </si>
  <si>
    <t>Předpokládaná kupní cena:</t>
  </si>
  <si>
    <t>Mezisoučet za sklad údržby:</t>
  </si>
  <si>
    <t>doplní dodavatel</t>
  </si>
  <si>
    <t>Mezisoučet za sklad energetiky:</t>
  </si>
  <si>
    <t>Dodávka do skladu energetiky, převezme Uramová Milena, tel.č. +420 597 321 217, místnost B 109 (Sklad elektro), 17.listopadu 15, Ostrava - Poruba</t>
  </si>
  <si>
    <t xml:space="preserve">ks </t>
  </si>
  <si>
    <t>Dodávka zámečnického materiálu 4/2025</t>
  </si>
  <si>
    <t xml:space="preserve"> hadice 65 cm MP100D TE00000345</t>
  </si>
  <si>
    <t>Kleště štípací boční 160 FESTA 17004</t>
  </si>
  <si>
    <t>Vrtačka AKU CDM1120 Li-ion 18V 1,5Ah 2m baterie</t>
  </si>
  <si>
    <t>Očkoploché klíče   8-19mm    2740226C</t>
  </si>
  <si>
    <t>sada</t>
  </si>
  <si>
    <t>PZ křížové šroubováky  sada</t>
  </si>
  <si>
    <t>Skládací pracovní stůl Craftmaker Pro Station S30</t>
  </si>
  <si>
    <t>Lepidlo Extrém 120ml Chemoprén</t>
  </si>
  <si>
    <t>Zámek HOBES DOZ rozteč 90mm, typ: 02-03-P+L</t>
  </si>
  <si>
    <t>Kotouč lamelový FESTA 125mm P 60</t>
  </si>
  <si>
    <t>REMAL PLUS malířský nátěr bílý, bělost 86%, disperzní akrylátový nátěr otěruvzdorný, balení po 40kg</t>
  </si>
  <si>
    <t>Štětec plochý SPOKAR PROFI 0,75 typ: 81264</t>
  </si>
  <si>
    <t>Štětec plochý SPOKAR PROFI 2" typ: 81264</t>
  </si>
  <si>
    <t>Dveře pravé plné bílé interiérové 80, FAB</t>
  </si>
  <si>
    <t>Podhledy KNAUFCELING ECOMIN SOLUTIONS 600x600x13mm 713531 BOARD (v balení 18ks)</t>
  </si>
  <si>
    <t>Tmel sanitární silikonový bílý, SILVER LINE 280ml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</si>
</sst>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2"/>
      <color rgb="FF19212C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/>
  </cellStyleXfs>
  <cellXfs count="102">
    <xf numFmtId="0" fontId="0" fillId="0" borderId="0" xfId="0"/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right" vertical="center"/>
    </xf>
    <xf numFmtId="0" fontId="6" fillId="3" borderId="1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64" fontId="8" fillId="3" borderId="9" xfId="0" applyNumberFormat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5" fillId="0" borderId="20" xfId="0" applyFont="1" applyBorder="1" applyAlignment="1">
      <alignment horizontal="left" vertical="center"/>
    </xf>
    <xf numFmtId="164" fontId="12" fillId="2" borderId="10" xfId="0" applyNumberFormat="1" applyFont="1" applyFill="1" applyBorder="1" applyAlignment="1" applyProtection="1">
      <alignment horizontal="right" vertical="center"/>
      <protection locked="0"/>
    </xf>
    <xf numFmtId="164" fontId="1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4" fillId="0" borderId="22" xfId="0" applyNumberFormat="1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64" fontId="12" fillId="0" borderId="10" xfId="0" applyNumberFormat="1" applyFont="1" applyBorder="1" applyAlignment="1" applyProtection="1">
      <alignment horizontal="right" vertical="center"/>
      <protection locked="0"/>
    </xf>
    <xf numFmtId="164" fontId="12" fillId="0" borderId="1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8" fillId="3" borderId="9" xfId="0" applyFont="1" applyFill="1" applyBorder="1" applyAlignment="1">
      <alignment horizontal="center" vertical="center" wrapText="1"/>
    </xf>
    <xf numFmtId="164" fontId="6" fillId="3" borderId="12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/>
    </xf>
    <xf numFmtId="164" fontId="8" fillId="0" borderId="24" xfId="0" applyNumberFormat="1" applyFont="1" applyBorder="1" applyAlignment="1">
      <alignment horizontal="right" vertical="center"/>
    </xf>
    <xf numFmtId="0" fontId="13" fillId="0" borderId="0" xfId="1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4" fontId="3" fillId="0" borderId="0" xfId="0" applyNumberFormat="1" applyFont="1" applyAlignment="1">
      <alignment vertical="center"/>
    </xf>
    <xf numFmtId="0" fontId="12" fillId="0" borderId="0" xfId="0" applyFont="1" applyAlignment="1">
      <alignment horizontal="center"/>
    </xf>
    <xf numFmtId="164" fontId="3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1" fillId="0" borderId="1" xfId="0" applyFont="1" applyBorder="1"/>
    <xf numFmtId="4" fontId="1" fillId="0" borderId="1" xfId="0" applyNumberFormat="1" applyFont="1" applyBorder="1"/>
    <xf numFmtId="4" fontId="12" fillId="0" borderId="1" xfId="0" applyNumberFormat="1" applyFont="1" applyBorder="1"/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" fontId="12" fillId="0" borderId="10" xfId="0" applyNumberFormat="1" applyFont="1" applyBorder="1" applyAlignment="1">
      <alignment horizontal="center" vertical="center"/>
    </xf>
    <xf numFmtId="0" fontId="1" fillId="0" borderId="10" xfId="0" applyFont="1" applyBorder="1"/>
    <xf numFmtId="4" fontId="1" fillId="0" borderId="10" xfId="0" applyNumberFormat="1" applyFont="1" applyBorder="1"/>
    <xf numFmtId="0" fontId="3" fillId="0" borderId="28" xfId="0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18" fillId="0" borderId="30" xfId="0" applyFont="1" applyBorder="1" applyAlignment="1">
      <alignment vertical="center"/>
    </xf>
    <xf numFmtId="164" fontId="12" fillId="0" borderId="30" xfId="0" applyNumberFormat="1" applyFont="1" applyBorder="1" applyAlignment="1" applyProtection="1">
      <alignment horizontal="right" vertical="center"/>
      <protection locked="0"/>
    </xf>
    <xf numFmtId="164" fontId="12" fillId="2" borderId="30" xfId="0" applyNumberFormat="1" applyFont="1" applyFill="1" applyBorder="1" applyAlignment="1" applyProtection="1">
      <alignment horizontal="right" vertical="center"/>
      <protection locked="0"/>
    </xf>
    <xf numFmtId="164" fontId="3" fillId="0" borderId="29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right" vertical="center"/>
    </xf>
    <xf numFmtId="0" fontId="5" fillId="0" borderId="26" xfId="0" applyFont="1" applyBorder="1" applyAlignment="1">
      <alignment horizontal="left" vertical="center"/>
    </xf>
    <xf numFmtId="0" fontId="8" fillId="0" borderId="26" xfId="0" applyFont="1" applyBorder="1" applyAlignment="1">
      <alignment horizontal="right" vertical="center" wrapText="1"/>
    </xf>
    <xf numFmtId="0" fontId="12" fillId="2" borderId="0" xfId="0" applyFont="1" applyFill="1" applyAlignment="1">
      <alignment horizontal="center"/>
    </xf>
    <xf numFmtId="0" fontId="14" fillId="0" borderId="0" xfId="0" applyFont="1" applyAlignment="1">
      <alignment horizontal="center" vertical="center" wrapText="1"/>
    </xf>
    <xf numFmtId="164" fontId="14" fillId="0" borderId="3" xfId="0" applyNumberFormat="1" applyFont="1" applyBorder="1" applyAlignment="1">
      <alignment horizontal="right" vertical="center"/>
    </xf>
    <xf numFmtId="164" fontId="14" fillId="0" borderId="6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0" fontId="17" fillId="0" borderId="0" xfId="0" applyFont="1" applyAlignment="1">
      <alignment horizontal="center" vertical="center"/>
    </xf>
    <xf numFmtId="164" fontId="8" fillId="0" borderId="26" xfId="0" applyNumberFormat="1" applyFont="1" applyBorder="1" applyAlignment="1">
      <alignment horizontal="right" vertical="center"/>
    </xf>
    <xf numFmtId="164" fontId="8" fillId="0" borderId="27" xfId="0" applyNumberFormat="1" applyFont="1" applyBorder="1" applyAlignment="1">
      <alignment horizontal="right" vertical="center"/>
    </xf>
    <xf numFmtId="164" fontId="4" fillId="0" borderId="26" xfId="0" applyNumberFormat="1" applyFont="1" applyBorder="1" applyAlignment="1">
      <alignment horizontal="right" vertical="center"/>
    </xf>
    <xf numFmtId="164" fontId="4" fillId="0" borderId="17" xfId="0" applyNumberFormat="1" applyFont="1" applyBorder="1" applyAlignment="1">
      <alignment horizontal="right" vertical="center"/>
    </xf>
    <xf numFmtId="164" fontId="4" fillId="0" borderId="18" xfId="0" applyNumberFormat="1" applyFont="1" applyBorder="1" applyAlignment="1">
      <alignment horizontal="right" vertical="center"/>
    </xf>
    <xf numFmtId="164" fontId="8" fillId="0" borderId="16" xfId="0" applyNumberFormat="1" applyFont="1" applyBorder="1" applyAlignment="1">
      <alignment horizontal="right" vertical="center"/>
    </xf>
    <xf numFmtId="164" fontId="8" fillId="0" borderId="15" xfId="0" applyNumberFormat="1" applyFont="1" applyBorder="1" applyAlignment="1">
      <alignment horizontal="right" vertical="center"/>
    </xf>
  </cellXfs>
  <cellStyles count="3">
    <cellStyle name="Hypertextový odkaz" xfId="1" builtinId="8"/>
    <cellStyle name="Normální" xfId="0" builtinId="0"/>
    <cellStyle name="Normální 3" xfId="2" xr:uid="{00000000-0005-0000-0000-000002000000}"/>
  </cellStyles>
  <dxfs count="0"/>
  <tableStyles count="0" defaultTableStyle="TableStyleMedium2" defaultPivotStyle="PivotStyleMedium9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zoomScale="80" zoomScaleNormal="80" workbookViewId="0">
      <selection activeCell="D62" sqref="D62"/>
    </sheetView>
  </sheetViews>
  <sheetFormatPr defaultColWidth="9.1796875" defaultRowHeight="14.5" x14ac:dyDescent="0.35"/>
  <cols>
    <col min="1" max="1" width="4.26953125" style="46" customWidth="1"/>
    <col min="2" max="2" width="5.1796875" style="47" bestFit="1" customWidth="1"/>
    <col min="3" max="3" width="4.453125" style="25" customWidth="1"/>
    <col min="4" max="4" width="103.08984375" style="25" customWidth="1"/>
    <col min="5" max="5" width="0.1796875" style="52" hidden="1" customWidth="1"/>
    <col min="6" max="6" width="0.453125" style="52" hidden="1" customWidth="1"/>
    <col min="7" max="7" width="18" style="52" customWidth="1"/>
    <col min="8" max="8" width="14.1796875" style="52" customWidth="1"/>
    <col min="9" max="16384" width="9.1796875" style="25"/>
  </cols>
  <sheetData>
    <row r="2" spans="1:8" ht="16" customHeight="1" x14ac:dyDescent="0.35">
      <c r="A2" s="88" t="s">
        <v>17</v>
      </c>
      <c r="B2" s="88"/>
      <c r="C2" s="88"/>
      <c r="D2" s="88"/>
      <c r="E2" s="88"/>
      <c r="F2" s="88"/>
      <c r="G2" s="88"/>
      <c r="H2" s="88"/>
    </row>
    <row r="3" spans="1:8" s="1" customFormat="1" ht="16" customHeight="1" x14ac:dyDescent="0.35">
      <c r="A3" s="91" t="s">
        <v>35</v>
      </c>
      <c r="B3" s="92"/>
      <c r="C3" s="92"/>
      <c r="D3" s="92"/>
      <c r="E3" s="92"/>
      <c r="F3" s="92"/>
      <c r="G3" s="92"/>
      <c r="H3" s="92"/>
    </row>
    <row r="4" spans="1:8" s="1" customFormat="1" ht="16" customHeight="1" thickBot="1" x14ac:dyDescent="0.4">
      <c r="A4" s="26"/>
      <c r="B4" s="28"/>
      <c r="C4" s="27"/>
      <c r="D4" s="27"/>
      <c r="E4" s="27"/>
      <c r="F4" s="27"/>
      <c r="G4" s="27"/>
      <c r="H4" s="27"/>
    </row>
    <row r="5" spans="1:8" s="1" customFormat="1" ht="49.5" customHeight="1" thickBot="1" x14ac:dyDescent="0.4">
      <c r="A5" s="5" t="s">
        <v>15</v>
      </c>
      <c r="B5" s="9" t="s">
        <v>9</v>
      </c>
      <c r="C5" s="6" t="s">
        <v>0</v>
      </c>
      <c r="D5" s="29" t="s">
        <v>28</v>
      </c>
      <c r="E5" s="7" t="s">
        <v>12</v>
      </c>
      <c r="F5" s="7" t="s">
        <v>13</v>
      </c>
      <c r="G5" s="7" t="s">
        <v>10</v>
      </c>
      <c r="H5" s="30" t="s">
        <v>11</v>
      </c>
    </row>
    <row r="6" spans="1:8" x14ac:dyDescent="0.35">
      <c r="A6" s="60" t="s">
        <v>1</v>
      </c>
      <c r="B6" s="65">
        <v>1</v>
      </c>
      <c r="C6" s="65" t="s">
        <v>27</v>
      </c>
      <c r="D6" s="66" t="s">
        <v>37</v>
      </c>
      <c r="E6" s="23"/>
      <c r="F6" s="23"/>
      <c r="G6" s="14" t="s">
        <v>31</v>
      </c>
      <c r="H6" s="61" t="e">
        <f t="shared" ref="H6" si="0">B6*G6</f>
        <v>#VALUE!</v>
      </c>
    </row>
    <row r="7" spans="1:8" x14ac:dyDescent="0.35">
      <c r="A7" s="62" t="s">
        <v>2</v>
      </c>
      <c r="B7" s="21">
        <v>1</v>
      </c>
      <c r="C7" s="21" t="s">
        <v>27</v>
      </c>
      <c r="D7" s="64" t="s">
        <v>38</v>
      </c>
      <c r="E7" s="24"/>
      <c r="F7" s="24"/>
      <c r="G7" s="15" t="s">
        <v>31</v>
      </c>
      <c r="H7" s="63" t="e">
        <f t="shared" ref="H7:H11" si="1">B7*G7</f>
        <v>#VALUE!</v>
      </c>
    </row>
    <row r="8" spans="1:8" x14ac:dyDescent="0.35">
      <c r="A8" s="62" t="s">
        <v>3</v>
      </c>
      <c r="B8" s="21">
        <v>1</v>
      </c>
      <c r="C8" s="21" t="s">
        <v>27</v>
      </c>
      <c r="D8" s="64" t="s">
        <v>39</v>
      </c>
      <c r="E8" s="24"/>
      <c r="F8" s="24"/>
      <c r="G8" s="15" t="s">
        <v>31</v>
      </c>
      <c r="H8" s="63" t="e">
        <f t="shared" si="1"/>
        <v>#VALUE!</v>
      </c>
    </row>
    <row r="9" spans="1:8" x14ac:dyDescent="0.35">
      <c r="A9" s="62" t="s">
        <v>4</v>
      </c>
      <c r="B9" s="21">
        <v>1</v>
      </c>
      <c r="C9" s="21" t="s">
        <v>40</v>
      </c>
      <c r="D9" s="64" t="s">
        <v>41</v>
      </c>
      <c r="E9" s="24"/>
      <c r="F9" s="24"/>
      <c r="G9" s="15" t="s">
        <v>31</v>
      </c>
      <c r="H9" s="63" t="e">
        <f t="shared" si="1"/>
        <v>#VALUE!</v>
      </c>
    </row>
    <row r="10" spans="1:8" x14ac:dyDescent="0.35">
      <c r="A10" s="62" t="s">
        <v>5</v>
      </c>
      <c r="B10" s="21">
        <v>1</v>
      </c>
      <c r="C10" s="21" t="s">
        <v>27</v>
      </c>
      <c r="D10" s="64" t="s">
        <v>42</v>
      </c>
      <c r="E10" s="24"/>
      <c r="F10" s="24"/>
      <c r="G10" s="15" t="s">
        <v>31</v>
      </c>
      <c r="H10" s="63" t="e">
        <f t="shared" si="1"/>
        <v>#VALUE!</v>
      </c>
    </row>
    <row r="11" spans="1:8" x14ac:dyDescent="0.35">
      <c r="A11" s="62" t="s">
        <v>6</v>
      </c>
      <c r="B11" s="21">
        <v>6</v>
      </c>
      <c r="C11" s="21" t="s">
        <v>27</v>
      </c>
      <c r="D11" s="64" t="s">
        <v>43</v>
      </c>
      <c r="E11" s="24"/>
      <c r="F11" s="24"/>
      <c r="G11" s="15" t="s">
        <v>31</v>
      </c>
      <c r="H11" s="63" t="e">
        <f t="shared" si="1"/>
        <v>#VALUE!</v>
      </c>
    </row>
    <row r="12" spans="1:8" s="1" customFormat="1" ht="15" customHeight="1" thickBot="1" x14ac:dyDescent="0.4">
      <c r="A12" s="83"/>
      <c r="B12" s="84"/>
      <c r="C12" s="85"/>
      <c r="D12" s="86" t="s">
        <v>30</v>
      </c>
      <c r="E12" s="97"/>
      <c r="F12" s="97"/>
      <c r="G12" s="95" t="e">
        <f>SUM(H6:H11)</f>
        <v>#VALUE!</v>
      </c>
      <c r="H12" s="96" t="e">
        <f>SUM(H5:H11)</f>
        <v>#VALUE!</v>
      </c>
    </row>
    <row r="13" spans="1:8" s="1" customFormat="1" ht="15" customHeight="1" thickBot="1" x14ac:dyDescent="0.4">
      <c r="A13" s="16"/>
      <c r="B13" s="17"/>
      <c r="C13" s="18"/>
      <c r="D13" s="82"/>
      <c r="E13" s="19"/>
      <c r="F13" s="20"/>
      <c r="G13" s="34"/>
      <c r="H13" s="35"/>
    </row>
    <row r="14" spans="1:8" s="1" customFormat="1" ht="49.5" customHeight="1" thickBot="1" x14ac:dyDescent="0.4">
      <c r="A14" s="5" t="s">
        <v>15</v>
      </c>
      <c r="B14" s="9" t="s">
        <v>9</v>
      </c>
      <c r="C14" s="6" t="s">
        <v>0</v>
      </c>
      <c r="D14" s="29" t="s">
        <v>33</v>
      </c>
      <c r="E14" s="7" t="s">
        <v>12</v>
      </c>
      <c r="F14" s="7" t="s">
        <v>13</v>
      </c>
      <c r="G14" s="7" t="s">
        <v>10</v>
      </c>
      <c r="H14" s="30" t="s">
        <v>11</v>
      </c>
    </row>
    <row r="15" spans="1:8" ht="16" thickBot="1" x14ac:dyDescent="0.4">
      <c r="A15" s="76" t="s">
        <v>1</v>
      </c>
      <c r="B15" s="77">
        <v>1</v>
      </c>
      <c r="C15" s="77" t="s">
        <v>27</v>
      </c>
      <c r="D15" s="78" t="s">
        <v>36</v>
      </c>
      <c r="E15" s="79"/>
      <c r="F15" s="79"/>
      <c r="G15" s="80" t="s">
        <v>31</v>
      </c>
      <c r="H15" s="81" t="e">
        <f t="shared" ref="H15" si="2">B15*G15</f>
        <v>#VALUE!</v>
      </c>
    </row>
    <row r="16" spans="1:8" s="1" customFormat="1" ht="15" customHeight="1" thickBot="1" x14ac:dyDescent="0.4">
      <c r="A16" s="11"/>
      <c r="B16" s="12"/>
      <c r="C16" s="13"/>
      <c r="D16" s="8" t="s">
        <v>32</v>
      </c>
      <c r="E16" s="98"/>
      <c r="F16" s="99"/>
      <c r="G16" s="100" t="e">
        <f>SUM(H15:H15)</f>
        <v>#VALUE!</v>
      </c>
      <c r="H16" s="101" t="e">
        <f>SUM(H14:H15)</f>
        <v>#VALUE!</v>
      </c>
    </row>
    <row r="17" spans="1:9" s="1" customFormat="1" ht="15" customHeight="1" thickBot="1" x14ac:dyDescent="0.4">
      <c r="A17" s="16"/>
      <c r="B17" s="17"/>
      <c r="C17" s="18"/>
      <c r="D17" s="33"/>
      <c r="E17" s="19"/>
      <c r="F17" s="20"/>
      <c r="G17" s="34"/>
      <c r="H17" s="35"/>
    </row>
    <row r="18" spans="1:9" s="1" customFormat="1" ht="60" customHeight="1" thickBot="1" x14ac:dyDescent="0.4">
      <c r="A18" s="5" t="s">
        <v>15</v>
      </c>
      <c r="B18" s="9" t="s">
        <v>9</v>
      </c>
      <c r="C18" s="6" t="s">
        <v>0</v>
      </c>
      <c r="D18" s="29" t="s">
        <v>25</v>
      </c>
      <c r="E18" s="7" t="s">
        <v>12</v>
      </c>
      <c r="F18" s="7" t="s">
        <v>13</v>
      </c>
      <c r="G18" s="7" t="s">
        <v>10</v>
      </c>
      <c r="H18" s="30" t="s">
        <v>11</v>
      </c>
      <c r="I18" s="36"/>
    </row>
    <row r="19" spans="1:9" x14ac:dyDescent="0.35">
      <c r="A19" s="58" t="s">
        <v>1</v>
      </c>
      <c r="B19" s="73">
        <v>15</v>
      </c>
      <c r="C19" s="65" t="s">
        <v>27</v>
      </c>
      <c r="D19" s="74" t="s">
        <v>44</v>
      </c>
      <c r="E19" s="75">
        <v>419</v>
      </c>
      <c r="F19" s="23">
        <f>B19*E19</f>
        <v>6285</v>
      </c>
      <c r="G19" s="14" t="s">
        <v>31</v>
      </c>
      <c r="H19" s="31" t="e">
        <f t="shared" ref="H19" si="3">B19*G19</f>
        <v>#VALUE!</v>
      </c>
    </row>
    <row r="20" spans="1:9" x14ac:dyDescent="0.35">
      <c r="A20" s="59" t="s">
        <v>2</v>
      </c>
      <c r="B20" s="22">
        <v>5</v>
      </c>
      <c r="C20" s="21" t="s">
        <v>27</v>
      </c>
      <c r="D20" s="67" t="s">
        <v>45</v>
      </c>
      <c r="E20" s="69">
        <v>38</v>
      </c>
      <c r="F20" s="24">
        <f t="shared" ref="F20:F26" si="4">B20*E20</f>
        <v>190</v>
      </c>
      <c r="G20" s="15" t="s">
        <v>31</v>
      </c>
      <c r="H20" s="32" t="e">
        <f t="shared" ref="H20:H26" si="5">B20*G20</f>
        <v>#VALUE!</v>
      </c>
    </row>
    <row r="21" spans="1:9" x14ac:dyDescent="0.35">
      <c r="A21" s="59" t="s">
        <v>3</v>
      </c>
      <c r="B21" s="22">
        <v>2</v>
      </c>
      <c r="C21" s="21" t="s">
        <v>27</v>
      </c>
      <c r="D21" s="67" t="s">
        <v>46</v>
      </c>
      <c r="E21" s="68">
        <v>850</v>
      </c>
      <c r="F21" s="24">
        <f t="shared" si="4"/>
        <v>1700</v>
      </c>
      <c r="G21" s="15" t="s">
        <v>31</v>
      </c>
      <c r="H21" s="32" t="e">
        <f t="shared" si="5"/>
        <v>#VALUE!</v>
      </c>
    </row>
    <row r="22" spans="1:9" x14ac:dyDescent="0.35">
      <c r="A22" s="59" t="s">
        <v>4</v>
      </c>
      <c r="B22" s="22">
        <v>5</v>
      </c>
      <c r="C22" s="21" t="s">
        <v>27</v>
      </c>
      <c r="D22" s="67" t="s">
        <v>47</v>
      </c>
      <c r="E22" s="70">
        <v>24</v>
      </c>
      <c r="F22" s="24">
        <f t="shared" si="4"/>
        <v>120</v>
      </c>
      <c r="G22" s="15" t="s">
        <v>31</v>
      </c>
      <c r="H22" s="32" t="e">
        <f t="shared" si="5"/>
        <v>#VALUE!</v>
      </c>
    </row>
    <row r="23" spans="1:9" x14ac:dyDescent="0.35">
      <c r="A23" s="59" t="s">
        <v>5</v>
      </c>
      <c r="B23" s="22">
        <v>5</v>
      </c>
      <c r="C23" s="21" t="s">
        <v>27</v>
      </c>
      <c r="D23" s="71" t="s">
        <v>48</v>
      </c>
      <c r="E23" s="69">
        <v>50</v>
      </c>
      <c r="F23" s="24">
        <f t="shared" si="4"/>
        <v>250</v>
      </c>
      <c r="G23" s="15" t="s">
        <v>31</v>
      </c>
      <c r="H23" s="32" t="e">
        <f t="shared" si="5"/>
        <v>#VALUE!</v>
      </c>
    </row>
    <row r="24" spans="1:9" x14ac:dyDescent="0.35">
      <c r="A24" s="59" t="s">
        <v>6</v>
      </c>
      <c r="B24" s="22">
        <v>3</v>
      </c>
      <c r="C24" s="21" t="s">
        <v>27</v>
      </c>
      <c r="D24" s="67" t="s">
        <v>49</v>
      </c>
      <c r="E24" s="69">
        <v>890</v>
      </c>
      <c r="F24" s="24">
        <f t="shared" si="4"/>
        <v>2670</v>
      </c>
      <c r="G24" s="15" t="s">
        <v>31</v>
      </c>
      <c r="H24" s="32" t="e">
        <f t="shared" si="5"/>
        <v>#VALUE!</v>
      </c>
    </row>
    <row r="25" spans="1:9" ht="15" customHeight="1" x14ac:dyDescent="0.35">
      <c r="A25" s="59" t="s">
        <v>7</v>
      </c>
      <c r="B25" s="22">
        <v>2</v>
      </c>
      <c r="C25" s="21" t="s">
        <v>27</v>
      </c>
      <c r="D25" s="72" t="s">
        <v>50</v>
      </c>
      <c r="E25" s="69">
        <v>1250</v>
      </c>
      <c r="F25" s="24">
        <f t="shared" si="4"/>
        <v>2500</v>
      </c>
      <c r="G25" s="15" t="s">
        <v>31</v>
      </c>
      <c r="H25" s="32" t="e">
        <f t="shared" si="5"/>
        <v>#VALUE!</v>
      </c>
    </row>
    <row r="26" spans="1:9" x14ac:dyDescent="0.35">
      <c r="A26" s="59" t="s">
        <v>8</v>
      </c>
      <c r="B26" s="22">
        <v>12</v>
      </c>
      <c r="C26" s="21" t="s">
        <v>34</v>
      </c>
      <c r="D26" s="67" t="s">
        <v>51</v>
      </c>
      <c r="E26" s="68">
        <v>93</v>
      </c>
      <c r="F26" s="24">
        <f t="shared" si="4"/>
        <v>1116</v>
      </c>
      <c r="G26" s="15" t="s">
        <v>31</v>
      </c>
      <c r="H26" s="32" t="e">
        <f t="shared" si="5"/>
        <v>#VALUE!</v>
      </c>
    </row>
    <row r="27" spans="1:9" s="1" customFormat="1" ht="15" customHeight="1" thickBot="1" x14ac:dyDescent="0.4">
      <c r="A27" s="37"/>
      <c r="B27" s="38"/>
      <c r="C27" s="39"/>
      <c r="D27" s="8" t="s">
        <v>26</v>
      </c>
      <c r="E27" s="98">
        <f>SUM(F19:F26)</f>
        <v>14831</v>
      </c>
      <c r="F27" s="99"/>
      <c r="G27" s="100" t="e">
        <f>SUM(H19:H26)</f>
        <v>#VALUE!</v>
      </c>
      <c r="H27" s="101" t="e">
        <f>SUM(#REF!)</f>
        <v>#REF!</v>
      </c>
    </row>
    <row r="28" spans="1:9" s="1" customFormat="1" ht="15" customHeight="1" thickBot="1" x14ac:dyDescent="0.4">
      <c r="A28" s="3"/>
      <c r="B28" s="10"/>
      <c r="C28" s="3"/>
      <c r="D28" s="40" t="s">
        <v>29</v>
      </c>
      <c r="E28" s="4"/>
      <c r="F28" s="4">
        <f>E12+E16+E27</f>
        <v>14831</v>
      </c>
      <c r="G28" s="41"/>
      <c r="H28" s="41"/>
    </row>
    <row r="29" spans="1:9" ht="15" customHeight="1" thickBot="1" x14ac:dyDescent="0.4">
      <c r="A29" s="42"/>
      <c r="B29" s="43"/>
      <c r="C29" s="44"/>
      <c r="D29" s="45" t="s">
        <v>14</v>
      </c>
      <c r="E29" s="89"/>
      <c r="F29" s="90"/>
      <c r="G29" s="89" t="e">
        <f>SUM(G12+G16+G27)</f>
        <v>#VALUE!</v>
      </c>
      <c r="H29" s="90"/>
    </row>
    <row r="30" spans="1:9" ht="15" customHeight="1" x14ac:dyDescent="0.35">
      <c r="C30" s="46"/>
      <c r="D30" s="48"/>
      <c r="E30" s="49"/>
      <c r="F30" s="49"/>
      <c r="G30" s="49"/>
      <c r="H30" s="49"/>
    </row>
    <row r="31" spans="1:9" ht="15" customHeight="1" x14ac:dyDescent="0.35">
      <c r="A31" s="50" t="s">
        <v>22</v>
      </c>
      <c r="B31" s="51"/>
      <c r="C31" s="50"/>
      <c r="E31" s="25"/>
    </row>
    <row r="32" spans="1:9" ht="15" customHeight="1" x14ac:dyDescent="0.35">
      <c r="A32" s="50" t="s">
        <v>23</v>
      </c>
      <c r="B32" s="51"/>
      <c r="C32" s="50"/>
      <c r="E32" s="25"/>
    </row>
    <row r="33" spans="1:8" ht="15" customHeight="1" x14ac:dyDescent="0.35">
      <c r="A33" s="53" t="s">
        <v>16</v>
      </c>
      <c r="B33" s="93" t="s">
        <v>21</v>
      </c>
      <c r="C33" s="93"/>
      <c r="D33" s="93"/>
      <c r="G33" s="54" t="s">
        <v>18</v>
      </c>
      <c r="H33" s="50"/>
    </row>
    <row r="34" spans="1:8" ht="15" customHeight="1" x14ac:dyDescent="0.35">
      <c r="A34" s="53"/>
      <c r="B34" s="51"/>
      <c r="C34" s="50"/>
      <c r="D34" s="46"/>
      <c r="E34" s="50"/>
    </row>
    <row r="35" spans="1:8" ht="15" customHeight="1" x14ac:dyDescent="0.35">
      <c r="A35" s="53"/>
      <c r="B35" s="51"/>
      <c r="C35" s="50"/>
      <c r="D35" s="46"/>
      <c r="E35" s="50"/>
    </row>
    <row r="36" spans="1:8" x14ac:dyDescent="0.35">
      <c r="A36" s="53"/>
      <c r="B36" s="51"/>
      <c r="C36" s="50"/>
      <c r="D36" s="46"/>
      <c r="E36" s="50"/>
    </row>
    <row r="37" spans="1:8" x14ac:dyDescent="0.35">
      <c r="A37" s="51"/>
      <c r="B37" s="51"/>
      <c r="C37" s="55"/>
      <c r="D37" s="56"/>
      <c r="E37" s="56"/>
    </row>
    <row r="38" spans="1:8" x14ac:dyDescent="0.35">
      <c r="A38" s="25"/>
      <c r="D38" s="94" t="s">
        <v>24</v>
      </c>
      <c r="E38" s="94"/>
      <c r="F38" s="94"/>
      <c r="G38" s="94"/>
    </row>
    <row r="39" spans="1:8" x14ac:dyDescent="0.35">
      <c r="A39" s="25"/>
      <c r="B39" s="51"/>
      <c r="C39" s="55"/>
      <c r="D39" s="87" t="s">
        <v>20</v>
      </c>
      <c r="E39" s="87"/>
      <c r="F39" s="87"/>
      <c r="G39" s="87"/>
      <c r="H39" s="55"/>
    </row>
    <row r="40" spans="1:8" x14ac:dyDescent="0.35">
      <c r="C40" s="46"/>
      <c r="D40" s="87" t="s">
        <v>19</v>
      </c>
      <c r="E40" s="87"/>
      <c r="F40" s="87"/>
      <c r="G40" s="87"/>
      <c r="H40" s="55"/>
    </row>
    <row r="41" spans="1:8" x14ac:dyDescent="0.35">
      <c r="C41" s="46"/>
      <c r="D41" s="57"/>
    </row>
    <row r="42" spans="1:8" x14ac:dyDescent="0.35">
      <c r="C42" s="46"/>
      <c r="D42" s="57"/>
    </row>
    <row r="43" spans="1:8" x14ac:dyDescent="0.35">
      <c r="C43" s="46"/>
      <c r="D43" s="57"/>
    </row>
    <row r="44" spans="1:8" x14ac:dyDescent="0.35">
      <c r="C44" s="46"/>
      <c r="D44" s="57"/>
    </row>
    <row r="45" spans="1:8" x14ac:dyDescent="0.35">
      <c r="C45" s="46"/>
      <c r="D45" s="57"/>
    </row>
    <row r="46" spans="1:8" x14ac:dyDescent="0.35">
      <c r="C46" s="46"/>
      <c r="D46" s="57"/>
    </row>
    <row r="47" spans="1:8" x14ac:dyDescent="0.35">
      <c r="C47" s="46"/>
      <c r="D47" s="57"/>
    </row>
    <row r="48" spans="1:8" x14ac:dyDescent="0.35">
      <c r="C48" s="46"/>
      <c r="D48" s="57"/>
    </row>
    <row r="49" spans="4:6" x14ac:dyDescent="0.35">
      <c r="D49" s="57"/>
      <c r="F49" s="2"/>
    </row>
  </sheetData>
  <mergeCells count="14">
    <mergeCell ref="D40:G40"/>
    <mergeCell ref="A2:H2"/>
    <mergeCell ref="D39:G39"/>
    <mergeCell ref="E29:F29"/>
    <mergeCell ref="G29:H29"/>
    <mergeCell ref="A3:H3"/>
    <mergeCell ref="B33:D33"/>
    <mergeCell ref="D38:G38"/>
    <mergeCell ref="G12:H12"/>
    <mergeCell ref="E12:F12"/>
    <mergeCell ref="E27:F27"/>
    <mergeCell ref="G27:H27"/>
    <mergeCell ref="E16:F16"/>
    <mergeCell ref="G16:H16"/>
  </mergeCells>
  <phoneticPr fontId="11" type="noConversion"/>
  <printOptions horizontalCentered="1"/>
  <pageMargins left="0.31496062992125984" right="0.31496062992125984" top="0.35433070866141736" bottom="0.35433070866141736" header="0" footer="0.15748031496062992"/>
  <pageSetup paperSize="9" scale="77" orientation="portrait" r:id="rId1"/>
  <headerFooter>
    <oddFooter>&amp;L&amp;F&amp;RStránka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9D504E27-FC9C-490E-A0FE-F181B2721D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1DC615-6FDF-4AC0-B250-5EFCCA49B8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3E2440-5466-4B20-BBA2-005DBDA44D0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3ef4d09-7a27-477e-abfe-88d2d0877d32"/>
    <ds:schemaRef ds:uri="b0e90202-8514-490b-aa47-458e66aada4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zámečnický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2025-06-13T07:51:36Z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