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1_2025_SAP_2_Brezen/"/>
    </mc:Choice>
  </mc:AlternateContent>
  <xr:revisionPtr revIDLastSave="128" documentId="13_ncr:1_{706972B7-1D57-4175-A3D1-EFAB624FAEC1}" xr6:coauthVersionLast="47" xr6:coauthVersionMax="47" xr10:uidLastSave="{B14A63D3-23DB-4F4A-8E7D-22F617527D8D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G15" i="1"/>
  <c r="I15" i="1"/>
  <c r="I31" i="1" s="1"/>
  <c r="G28" i="1"/>
  <c r="I28" i="1"/>
  <c r="I27" i="1"/>
  <c r="G27" i="1"/>
  <c r="I26" i="1"/>
  <c r="G26" i="1"/>
  <c r="I25" i="1"/>
  <c r="G25" i="1"/>
  <c r="I24" i="1"/>
  <c r="G24" i="1"/>
  <c r="I29" i="1"/>
  <c r="G29" i="1"/>
  <c r="G23" i="1"/>
  <c r="I23" i="1"/>
  <c r="G30" i="1" l="1"/>
</calcChain>
</file>

<file path=xl/sharedStrings.xml><?xml version="1.0" encoding="utf-8"?>
<sst xmlns="http://schemas.openxmlformats.org/spreadsheetml/2006/main" count="157" uniqueCount="62">
  <si>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</si>
  <si>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</si>
  <si>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</si>
  <si>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</si>
  <si>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</si>
  <si>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</si>
  <si>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</si>
  <si>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</si>
  <si>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</si>
  <si>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</si>
  <si>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</si>
  <si>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</si>
  <si>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</si>
  <si>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</si>
  <si>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</si>
  <si>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</si>
  <si>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</si>
  <si>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</si>
  <si>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</si>
  <si>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</si>
  <si>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</si>
  <si>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</si>
  <si>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</si>
  <si>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</si>
  <si>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</si>
  <si>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</si>
  <si>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</si>
  <si>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</si>
  <si>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</si>
  <si>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</si>
  <si>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</si>
  <si>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IT4I</t>
  </si>
  <si>
    <t>Studentská</t>
  </si>
  <si>
    <t>6231/1B</t>
  </si>
  <si>
    <t>708 00</t>
  </si>
  <si>
    <t>Ostrava-Poruba</t>
  </si>
  <si>
    <t>2172/15</t>
  </si>
  <si>
    <t>DNS_LCD_ATYP</t>
  </si>
  <si>
    <t>17. listopadu</t>
  </si>
  <si>
    <t>Fakulta hornicko-geologická</t>
  </si>
  <si>
    <t>17. listopadu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</si>
  <si>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11/2025</t>
    </r>
  </si>
  <si>
    <t>DNS_TABLET_ATYP</t>
  </si>
  <si>
    <t>DNS_dalsi_AVT_ATYP</t>
  </si>
  <si>
    <t>DNS_PC_typ_A</t>
  </si>
  <si>
    <t xml:space="preserve">Vladěna Hlavatá 
vladena.hlavata@vsb.cz
</t>
  </si>
  <si>
    <t>Lucie Kuchařová 
lucie.kucharova@vsb.cz
+420597321978</t>
  </si>
  <si>
    <t>Ing. Hana Havlenová 
hana.havlenova@vsb.cz
+420 596 992 179</t>
  </si>
  <si>
    <t>prof. Ing. Martin Černý, Ph.D. 
martin.cerny@vsb.cz
+420597325992</t>
  </si>
  <si>
    <t>Bc. Kateřina Ohnhäuserová 
katerina.ohnhauserova@vsb.cz
+420596992984</t>
  </si>
  <si>
    <t>Michaela Ogurková 
michaela.ogurkova@vsb.cz
+420597322852</t>
  </si>
  <si>
    <t>Ing. Ph D. Monika Mádrová 
monika.madrova@vsb.cz
+420597325566</t>
  </si>
  <si>
    <t>Fakulta  stavební</t>
  </si>
  <si>
    <t>L. Podéště</t>
  </si>
  <si>
    <t>1875/17</t>
  </si>
  <si>
    <t>Ekonomická fakulta</t>
  </si>
  <si>
    <t>Fak. elektrotechniky a informatiky</t>
  </si>
  <si>
    <t>Fakulta bezpečnostního  inženýrství</t>
  </si>
  <si>
    <t>Lumírova</t>
  </si>
  <si>
    <t>630/13</t>
  </si>
  <si>
    <t>700 30</t>
  </si>
  <si>
    <t>Ostrava-Výškovice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</si>
</sst>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165" fontId="2" fillId="0" borderId="21" xfId="0" applyNumberFormat="1" applyFont="1" applyBorder="1" applyAlignment="1">
      <alignment horizontal="right" vertical="center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21" xfId="0" applyNumberForma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9"/>
  <sheetViews>
    <sheetView tabSelected="1" zoomScale="80" zoomScaleNormal="80" workbookViewId="0">
      <selection activeCell="I48" sqref="I48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30" ht="18.5" x14ac:dyDescent="0.25">
      <c r="A10" s="61" t="s">
        <v>41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30" ht="24" customHeight="1" x14ac:dyDescent="0.25">
      <c r="A11" s="62" t="s">
        <v>28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3" t="s">
        <v>1</v>
      </c>
      <c r="B13" s="65" t="s">
        <v>2</v>
      </c>
      <c r="C13" s="65" t="s">
        <v>3</v>
      </c>
      <c r="D13" s="69" t="s">
        <v>4</v>
      </c>
      <c r="E13" s="69" t="s">
        <v>5</v>
      </c>
      <c r="F13" s="50" t="s">
        <v>6</v>
      </c>
      <c r="G13" s="51"/>
      <c r="H13" s="50" t="s">
        <v>7</v>
      </c>
      <c r="I13" s="51"/>
      <c r="J13" s="3" t="s">
        <v>8</v>
      </c>
      <c r="K13" s="69" t="s">
        <v>9</v>
      </c>
      <c r="L13" s="65" t="s">
        <v>10</v>
      </c>
      <c r="M13" s="3" t="s">
        <v>11</v>
      </c>
      <c r="N13" s="65" t="s">
        <v>12</v>
      </c>
      <c r="O13" s="67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4"/>
      <c r="B14" s="66"/>
      <c r="C14" s="66"/>
      <c r="D14" s="70"/>
      <c r="E14" s="70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0"/>
      <c r="L14" s="66"/>
      <c r="M14" s="30" t="s">
        <v>17</v>
      </c>
      <c r="N14" s="66"/>
      <c r="O14" s="6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x14ac:dyDescent="0.25">
      <c r="A15" s="71">
        <v>60006129</v>
      </c>
      <c r="B15" s="72">
        <v>10</v>
      </c>
      <c r="C15" s="46" t="s">
        <v>29</v>
      </c>
      <c r="D15" s="73">
        <v>1</v>
      </c>
      <c r="E15" s="46" t="s">
        <v>30</v>
      </c>
      <c r="F15" s="47">
        <v>85000</v>
      </c>
      <c r="G15" s="47">
        <f t="shared" ref="G15:G22" si="0">D15*F15</f>
        <v>85000</v>
      </c>
      <c r="H15" s="48" t="s">
        <v>18</v>
      </c>
      <c r="I15" s="49" t="e">
        <f t="shared" ref="I15:I22" si="1">H15*D15</f>
        <v>#VALUE!</v>
      </c>
      <c r="J15" s="74" t="s">
        <v>45</v>
      </c>
      <c r="K15" s="85" t="s">
        <v>31</v>
      </c>
      <c r="L15" s="72" t="s">
        <v>32</v>
      </c>
      <c r="M15" s="72" t="s">
        <v>33</v>
      </c>
      <c r="N15" s="72" t="s">
        <v>34</v>
      </c>
      <c r="O15" s="75" t="s">
        <v>35</v>
      </c>
    </row>
    <row r="16" spans="1:130" ht="38" customHeight="1" thickBot="1" x14ac:dyDescent="0.3">
      <c r="A16" s="76">
        <v>60006112</v>
      </c>
      <c r="B16" s="38">
        <v>10</v>
      </c>
      <c r="C16" s="39" t="s">
        <v>29</v>
      </c>
      <c r="D16" s="43">
        <v>1</v>
      </c>
      <c r="E16" s="39" t="s">
        <v>30</v>
      </c>
      <c r="F16" s="40">
        <v>45000</v>
      </c>
      <c r="G16" s="40">
        <f t="shared" si="0"/>
        <v>45000</v>
      </c>
      <c r="H16" s="41" t="s">
        <v>18</v>
      </c>
      <c r="I16" s="42" t="e">
        <f t="shared" si="1"/>
        <v>#VALUE!</v>
      </c>
      <c r="J16" s="44" t="s">
        <v>46</v>
      </c>
      <c r="K16" s="38" t="s">
        <v>52</v>
      </c>
      <c r="L16" s="38" t="s">
        <v>53</v>
      </c>
      <c r="M16" s="38" t="s">
        <v>54</v>
      </c>
      <c r="N16" s="38" t="s">
        <v>34</v>
      </c>
      <c r="O16" s="45" t="s">
        <v>35</v>
      </c>
    </row>
    <row r="17" spans="1:130" s="1" customFormat="1" ht="38.15" customHeight="1" thickBot="1" x14ac:dyDescent="0.3">
      <c r="A17" s="76">
        <v>60006131</v>
      </c>
      <c r="B17" s="38">
        <v>10</v>
      </c>
      <c r="C17" s="39" t="s">
        <v>29</v>
      </c>
      <c r="D17" s="43">
        <v>2</v>
      </c>
      <c r="E17" s="39" t="s">
        <v>30</v>
      </c>
      <c r="F17" s="40">
        <v>34000</v>
      </c>
      <c r="G17" s="40">
        <f t="shared" si="0"/>
        <v>68000</v>
      </c>
      <c r="H17" s="41" t="s">
        <v>18</v>
      </c>
      <c r="I17" s="42" t="e">
        <f t="shared" si="1"/>
        <v>#VALUE!</v>
      </c>
      <c r="J17" s="44" t="s">
        <v>47</v>
      </c>
      <c r="K17" s="38" t="s">
        <v>55</v>
      </c>
      <c r="L17" s="38" t="s">
        <v>40</v>
      </c>
      <c r="M17" s="38" t="s">
        <v>36</v>
      </c>
      <c r="N17" s="38" t="s">
        <v>34</v>
      </c>
      <c r="O17" s="45" t="s">
        <v>35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ht="38.15" customHeight="1" thickBot="1" x14ac:dyDescent="0.3">
      <c r="A18" s="76">
        <v>60006133</v>
      </c>
      <c r="B18" s="38">
        <v>10</v>
      </c>
      <c r="C18" s="39" t="s">
        <v>29</v>
      </c>
      <c r="D18" s="43">
        <v>1</v>
      </c>
      <c r="E18" s="39" t="s">
        <v>30</v>
      </c>
      <c r="F18" s="40">
        <v>60000</v>
      </c>
      <c r="G18" s="40">
        <f t="shared" si="0"/>
        <v>60000</v>
      </c>
      <c r="H18" s="41" t="s">
        <v>18</v>
      </c>
      <c r="I18" s="42" t="e">
        <f t="shared" si="1"/>
        <v>#VALUE!</v>
      </c>
      <c r="J18" s="44" t="s">
        <v>48</v>
      </c>
      <c r="K18" s="38" t="s">
        <v>56</v>
      </c>
      <c r="L18" s="38" t="s">
        <v>38</v>
      </c>
      <c r="M18" s="38" t="s">
        <v>36</v>
      </c>
      <c r="N18" s="38" t="s">
        <v>34</v>
      </c>
      <c r="O18" s="45" t="s">
        <v>35</v>
      </c>
    </row>
    <row r="19" spans="1:130" s="1" customFormat="1" ht="38.15" customHeight="1" thickBot="1" x14ac:dyDescent="0.3">
      <c r="A19" s="76">
        <v>60006134</v>
      </c>
      <c r="B19" s="38">
        <v>10</v>
      </c>
      <c r="C19" s="39" t="s">
        <v>42</v>
      </c>
      <c r="D19" s="43">
        <v>1</v>
      </c>
      <c r="E19" s="39" t="s">
        <v>30</v>
      </c>
      <c r="F19" s="40">
        <v>24000</v>
      </c>
      <c r="G19" s="40">
        <f t="shared" si="0"/>
        <v>24000</v>
      </c>
      <c r="H19" s="41" t="s">
        <v>18</v>
      </c>
      <c r="I19" s="42" t="e">
        <f t="shared" si="1"/>
        <v>#VALUE!</v>
      </c>
      <c r="J19" s="44" t="s">
        <v>47</v>
      </c>
      <c r="K19" s="38" t="s">
        <v>55</v>
      </c>
      <c r="L19" s="38" t="s">
        <v>40</v>
      </c>
      <c r="M19" s="38" t="s">
        <v>36</v>
      </c>
      <c r="N19" s="38" t="s">
        <v>34</v>
      </c>
      <c r="O19" s="45" t="s">
        <v>35</v>
      </c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38.15" customHeight="1" x14ac:dyDescent="0.25">
      <c r="A20" s="77">
        <v>60006135</v>
      </c>
      <c r="B20" s="38">
        <v>10</v>
      </c>
      <c r="C20" s="39" t="s">
        <v>29</v>
      </c>
      <c r="D20" s="43">
        <v>2</v>
      </c>
      <c r="E20" s="39" t="s">
        <v>30</v>
      </c>
      <c r="F20" s="40">
        <v>45000</v>
      </c>
      <c r="G20" s="40">
        <f t="shared" si="0"/>
        <v>90000</v>
      </c>
      <c r="H20" s="41" t="s">
        <v>18</v>
      </c>
      <c r="I20" s="42" t="e">
        <f t="shared" si="1"/>
        <v>#VALUE!</v>
      </c>
      <c r="J20" s="78" t="s">
        <v>49</v>
      </c>
      <c r="K20" s="78" t="s">
        <v>57</v>
      </c>
      <c r="L20" s="78" t="s">
        <v>58</v>
      </c>
      <c r="M20" s="78" t="s">
        <v>59</v>
      </c>
      <c r="N20" s="78" t="s">
        <v>60</v>
      </c>
      <c r="O20" s="82" t="s">
        <v>61</v>
      </c>
    </row>
    <row r="21" spans="1:130" ht="38.15" customHeight="1" thickBot="1" x14ac:dyDescent="0.3">
      <c r="A21" s="77"/>
      <c r="B21" s="38">
        <v>20</v>
      </c>
      <c r="C21" s="39" t="s">
        <v>42</v>
      </c>
      <c r="D21" s="43">
        <v>1</v>
      </c>
      <c r="E21" s="39" t="s">
        <v>30</v>
      </c>
      <c r="F21" s="40">
        <v>9000</v>
      </c>
      <c r="G21" s="40">
        <f t="shared" si="0"/>
        <v>9000</v>
      </c>
      <c r="H21" s="41" t="s">
        <v>18</v>
      </c>
      <c r="I21" s="42" t="e">
        <f t="shared" si="1"/>
        <v>#VALUE!</v>
      </c>
      <c r="J21" s="79"/>
      <c r="K21" s="79" t="s">
        <v>57</v>
      </c>
      <c r="L21" s="79" t="s">
        <v>58</v>
      </c>
      <c r="M21" s="79" t="s">
        <v>59</v>
      </c>
      <c r="N21" s="79" t="s">
        <v>60</v>
      </c>
      <c r="O21" s="83"/>
    </row>
    <row r="22" spans="1:130" s="1" customFormat="1" ht="38.15" customHeight="1" thickBot="1" x14ac:dyDescent="0.3">
      <c r="A22" s="77"/>
      <c r="B22" s="38">
        <v>30</v>
      </c>
      <c r="C22" s="39" t="s">
        <v>37</v>
      </c>
      <c r="D22" s="43">
        <v>1</v>
      </c>
      <c r="E22" s="39" t="s">
        <v>30</v>
      </c>
      <c r="F22" s="40">
        <v>10000</v>
      </c>
      <c r="G22" s="40">
        <f t="shared" si="0"/>
        <v>10000</v>
      </c>
      <c r="H22" s="41" t="s">
        <v>18</v>
      </c>
      <c r="I22" s="42" t="e">
        <f t="shared" si="1"/>
        <v>#VALUE!</v>
      </c>
      <c r="J22" s="79"/>
      <c r="K22" s="79" t="s">
        <v>57</v>
      </c>
      <c r="L22" s="79" t="s">
        <v>58</v>
      </c>
      <c r="M22" s="79" t="s">
        <v>59</v>
      </c>
      <c r="N22" s="79" t="s">
        <v>60</v>
      </c>
      <c r="O22" s="83"/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38" customHeight="1" thickBot="1" x14ac:dyDescent="0.3">
      <c r="A23" s="77"/>
      <c r="B23" s="38">
        <v>40</v>
      </c>
      <c r="C23" s="39" t="s">
        <v>37</v>
      </c>
      <c r="D23" s="43">
        <v>1</v>
      </c>
      <c r="E23" s="39" t="s">
        <v>30</v>
      </c>
      <c r="F23" s="40">
        <v>15000</v>
      </c>
      <c r="G23" s="40">
        <f t="shared" ref="G23:G25" si="2">D23*F23</f>
        <v>15000</v>
      </c>
      <c r="H23" s="41" t="s">
        <v>18</v>
      </c>
      <c r="I23" s="42" t="e">
        <f t="shared" ref="I23:I25" si="3">H23*D23</f>
        <v>#VALUE!</v>
      </c>
      <c r="J23" s="79"/>
      <c r="K23" s="79" t="s">
        <v>57</v>
      </c>
      <c r="L23" s="79" t="s">
        <v>58</v>
      </c>
      <c r="M23" s="79" t="s">
        <v>59</v>
      </c>
      <c r="N23" s="79" t="s">
        <v>60</v>
      </c>
      <c r="O23" s="83"/>
    </row>
    <row r="24" spans="1:130" s="1" customFormat="1" ht="38.15" customHeight="1" thickBot="1" x14ac:dyDescent="0.3">
      <c r="A24" s="77"/>
      <c r="B24" s="38">
        <v>50</v>
      </c>
      <c r="C24" s="39" t="s">
        <v>37</v>
      </c>
      <c r="D24" s="43">
        <v>1</v>
      </c>
      <c r="E24" s="39" t="s">
        <v>30</v>
      </c>
      <c r="F24" s="40">
        <v>18000</v>
      </c>
      <c r="G24" s="40">
        <f t="shared" si="2"/>
        <v>18000</v>
      </c>
      <c r="H24" s="41" t="s">
        <v>18</v>
      </c>
      <c r="I24" s="42" t="e">
        <f t="shared" si="3"/>
        <v>#VALUE!</v>
      </c>
      <c r="J24" s="79"/>
      <c r="K24" s="79" t="s">
        <v>57</v>
      </c>
      <c r="L24" s="79" t="s">
        <v>58</v>
      </c>
      <c r="M24" s="79" t="s">
        <v>59</v>
      </c>
      <c r="N24" s="79" t="s">
        <v>60</v>
      </c>
      <c r="O24" s="83"/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38.15" customHeight="1" thickBot="1" x14ac:dyDescent="0.3">
      <c r="A25" s="77"/>
      <c r="B25" s="38">
        <v>60</v>
      </c>
      <c r="C25" s="39" t="s">
        <v>43</v>
      </c>
      <c r="D25" s="43">
        <v>5</v>
      </c>
      <c r="E25" s="39" t="s">
        <v>30</v>
      </c>
      <c r="F25" s="40">
        <v>6000</v>
      </c>
      <c r="G25" s="40">
        <f t="shared" si="2"/>
        <v>30000</v>
      </c>
      <c r="H25" s="41" t="s">
        <v>18</v>
      </c>
      <c r="I25" s="42" t="e">
        <f t="shared" si="3"/>
        <v>#VALUE!</v>
      </c>
      <c r="J25" s="80"/>
      <c r="K25" s="80" t="s">
        <v>57</v>
      </c>
      <c r="L25" s="80" t="s">
        <v>58</v>
      </c>
      <c r="M25" s="80" t="s">
        <v>59</v>
      </c>
      <c r="N25" s="80" t="s">
        <v>60</v>
      </c>
      <c r="O25" s="84"/>
    </row>
    <row r="26" spans="1:130" s="1" customFormat="1" ht="38.15" customHeight="1" thickBot="1" x14ac:dyDescent="0.3">
      <c r="A26" s="76">
        <v>60006136</v>
      </c>
      <c r="B26" s="38">
        <v>10</v>
      </c>
      <c r="C26" s="39" t="s">
        <v>42</v>
      </c>
      <c r="D26" s="43">
        <v>1</v>
      </c>
      <c r="E26" s="39" t="s">
        <v>30</v>
      </c>
      <c r="F26" s="40">
        <v>14000</v>
      </c>
      <c r="G26" s="40">
        <f t="shared" ref="G26:G27" si="4">D26*F26</f>
        <v>14000</v>
      </c>
      <c r="H26" s="41" t="s">
        <v>18</v>
      </c>
      <c r="I26" s="42" t="e">
        <f t="shared" ref="I26:I27" si="5">H26*D26</f>
        <v>#VALUE!</v>
      </c>
      <c r="J26" s="44" t="s">
        <v>50</v>
      </c>
      <c r="K26" s="81" t="s">
        <v>57</v>
      </c>
      <c r="L26" s="81" t="s">
        <v>58</v>
      </c>
      <c r="M26" s="81" t="s">
        <v>59</v>
      </c>
      <c r="N26" s="81" t="s">
        <v>60</v>
      </c>
      <c r="O26" s="45" t="s">
        <v>61</v>
      </c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ht="38.15" customHeight="1" x14ac:dyDescent="0.25">
      <c r="A27" s="76">
        <v>60006137</v>
      </c>
      <c r="B27" s="38">
        <v>10</v>
      </c>
      <c r="C27" s="39" t="s">
        <v>29</v>
      </c>
      <c r="D27" s="43">
        <v>1</v>
      </c>
      <c r="E27" s="39" t="s">
        <v>30</v>
      </c>
      <c r="F27" s="40">
        <v>25000</v>
      </c>
      <c r="G27" s="40">
        <f t="shared" si="4"/>
        <v>25000</v>
      </c>
      <c r="H27" s="41" t="s">
        <v>18</v>
      </c>
      <c r="I27" s="42" t="e">
        <f t="shared" si="5"/>
        <v>#VALUE!</v>
      </c>
      <c r="J27" s="44" t="s">
        <v>47</v>
      </c>
      <c r="K27" s="38" t="s">
        <v>55</v>
      </c>
      <c r="L27" s="38" t="s">
        <v>40</v>
      </c>
      <c r="M27" s="38" t="s">
        <v>36</v>
      </c>
      <c r="N27" s="38" t="s">
        <v>34</v>
      </c>
      <c r="O27" s="45" t="s">
        <v>35</v>
      </c>
    </row>
    <row r="28" spans="1:130" ht="38.15" customHeight="1" thickBot="1" x14ac:dyDescent="0.3">
      <c r="A28" s="76">
        <v>60006138</v>
      </c>
      <c r="B28" s="38">
        <v>10</v>
      </c>
      <c r="C28" s="39" t="s">
        <v>37</v>
      </c>
      <c r="D28" s="43">
        <v>1</v>
      </c>
      <c r="E28" s="39" t="s">
        <v>30</v>
      </c>
      <c r="F28" s="40">
        <v>16500</v>
      </c>
      <c r="G28" s="40">
        <f t="shared" ref="G28" si="6">D28*F28</f>
        <v>16500</v>
      </c>
      <c r="H28" s="41" t="s">
        <v>18</v>
      </c>
      <c r="I28" s="42" t="e">
        <f t="shared" ref="I28" si="7">H28*D28</f>
        <v>#VALUE!</v>
      </c>
      <c r="J28" s="44" t="s">
        <v>47</v>
      </c>
      <c r="K28" s="38" t="s">
        <v>55</v>
      </c>
      <c r="L28" s="38" t="s">
        <v>40</v>
      </c>
      <c r="M28" s="38" t="s">
        <v>36</v>
      </c>
      <c r="N28" s="38" t="s">
        <v>34</v>
      </c>
      <c r="O28" s="45" t="s">
        <v>35</v>
      </c>
    </row>
    <row r="29" spans="1:130" s="1" customFormat="1" ht="38.15" customHeight="1" thickBot="1" x14ac:dyDescent="0.3">
      <c r="A29" s="76">
        <v>60006140</v>
      </c>
      <c r="B29" s="38">
        <v>10</v>
      </c>
      <c r="C29" s="39" t="s">
        <v>44</v>
      </c>
      <c r="D29" s="43">
        <v>1</v>
      </c>
      <c r="E29" s="39" t="s">
        <v>30</v>
      </c>
      <c r="F29" s="40">
        <v>39090</v>
      </c>
      <c r="G29" s="40">
        <f t="shared" ref="G29" si="8">D29*F29</f>
        <v>39090</v>
      </c>
      <c r="H29" s="41" t="s">
        <v>18</v>
      </c>
      <c r="I29" s="42" t="e">
        <f t="shared" ref="I29" si="9">H29*D29</f>
        <v>#VALUE!</v>
      </c>
      <c r="J29" s="44" t="s">
        <v>51</v>
      </c>
      <c r="K29" s="38" t="s">
        <v>39</v>
      </c>
      <c r="L29" s="38" t="s">
        <v>38</v>
      </c>
      <c r="M29" s="38" t="s">
        <v>36</v>
      </c>
      <c r="N29" s="38" t="s">
        <v>34</v>
      </c>
      <c r="O29" s="45" t="s">
        <v>35</v>
      </c>
      <c r="P29"/>
      <c r="Q29"/>
      <c r="R29"/>
      <c r="S29"/>
      <c r="T29" s="2"/>
      <c r="U29" s="3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15" thickTop="1" thickBot="1" x14ac:dyDescent="0.3">
      <c r="A30" s="57" t="s">
        <v>19</v>
      </c>
      <c r="B30" s="58"/>
      <c r="C30" s="58"/>
      <c r="D30" s="58"/>
      <c r="E30" s="58"/>
      <c r="F30" s="58"/>
      <c r="G30" s="31">
        <f>SUM(G15:G29)</f>
        <v>548590</v>
      </c>
      <c r="H30" s="21"/>
      <c r="I30" s="21"/>
      <c r="J30" s="21"/>
      <c r="K30" s="23"/>
      <c r="L30" s="13"/>
      <c r="M30" s="13"/>
      <c r="N30" s="13"/>
      <c r="O30" s="34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15" thickTop="1" thickBot="1" x14ac:dyDescent="0.3">
      <c r="A31" s="54" t="s">
        <v>20</v>
      </c>
      <c r="B31" s="55"/>
      <c r="C31" s="55"/>
      <c r="D31" s="55"/>
      <c r="E31" s="55"/>
      <c r="F31" s="55"/>
      <c r="G31" s="55"/>
      <c r="H31" s="56"/>
      <c r="I31" s="4" t="e">
        <f>SUM(I15:I29)</f>
        <v>#VALUE!</v>
      </c>
      <c r="J31" s="14"/>
      <c r="K31" s="24"/>
      <c r="L31" s="17"/>
      <c r="M31" s="18"/>
      <c r="N31" s="17"/>
      <c r="O31" s="35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13.5" thickTop="1" thickBot="1" x14ac:dyDescent="0.3">
      <c r="A32" s="59" t="s">
        <v>21</v>
      </c>
      <c r="B32" s="59"/>
      <c r="C32" s="59"/>
      <c r="D32" s="59"/>
      <c r="E32" s="59"/>
      <c r="F32" s="59"/>
      <c r="G32" s="59"/>
      <c r="H32" s="59"/>
      <c r="I32" s="7"/>
      <c r="J32" s="7"/>
      <c r="K32" s="25"/>
      <c r="L32" s="7"/>
      <c r="M32" s="8"/>
      <c r="N32" s="7"/>
      <c r="O32" s="36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3" thickBot="1" x14ac:dyDescent="0.3">
      <c r="A33" s="8" t="s">
        <v>22</v>
      </c>
      <c r="B33" s="52" t="s">
        <v>18</v>
      </c>
      <c r="C33" s="53"/>
      <c r="D33" s="53"/>
      <c r="E33" s="53"/>
      <c r="F33" s="10" t="s">
        <v>23</v>
      </c>
      <c r="G33" s="7"/>
      <c r="H33" s="11"/>
      <c r="I33" s="7"/>
      <c r="J33" s="8"/>
      <c r="K33" s="25"/>
      <c r="L33" s="7"/>
      <c r="M33" s="8"/>
      <c r="N33" s="7"/>
      <c r="O33" s="36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ht="23.15" customHeight="1" x14ac:dyDescent="0.25">
      <c r="B34" s="8"/>
      <c r="C34" s="7"/>
      <c r="D34" s="8"/>
      <c r="E34" s="7"/>
      <c r="F34" s="11"/>
      <c r="G34" s="11"/>
      <c r="H34" s="12" t="s">
        <v>24</v>
      </c>
      <c r="I34" s="7"/>
      <c r="J34" s="8"/>
      <c r="K34" s="25"/>
      <c r="L34" s="7"/>
      <c r="M34" s="8"/>
      <c r="N34" s="7"/>
      <c r="O34" s="36"/>
    </row>
    <row r="35" spans="1:130" x14ac:dyDescent="0.25">
      <c r="B35" s="8"/>
      <c r="C35" s="7"/>
      <c r="D35" s="19"/>
      <c r="E35" s="7"/>
      <c r="F35" s="11"/>
      <c r="G35" s="11"/>
      <c r="H35" s="12"/>
      <c r="I35" s="7"/>
      <c r="J35" s="8"/>
      <c r="K35" s="25"/>
      <c r="L35" s="7"/>
      <c r="M35" s="8"/>
      <c r="N35" s="7"/>
      <c r="O35" s="36"/>
    </row>
    <row r="36" spans="1:130" x14ac:dyDescent="0.25">
      <c r="B36" s="8"/>
      <c r="C36" s="7"/>
      <c r="D36" s="19"/>
      <c r="E36" s="7"/>
      <c r="F36" s="11"/>
      <c r="G36" s="9"/>
      <c r="H36" s="12"/>
      <c r="I36" s="7"/>
      <c r="J36" s="8"/>
      <c r="K36" s="25"/>
      <c r="L36" s="7"/>
      <c r="M36" s="8"/>
      <c r="N36" s="7"/>
      <c r="O36" s="36"/>
    </row>
    <row r="37" spans="1:130" x14ac:dyDescent="0.25">
      <c r="B37" s="8"/>
      <c r="C37" s="7"/>
      <c r="D37" s="19"/>
      <c r="E37" s="7"/>
      <c r="F37" s="11"/>
      <c r="G37" s="11"/>
      <c r="H37" s="12"/>
      <c r="I37" s="7"/>
      <c r="J37" s="8"/>
      <c r="K37" s="25"/>
      <c r="L37" s="7"/>
      <c r="M37" s="8"/>
      <c r="N37" s="7"/>
      <c r="O37" s="36"/>
    </row>
    <row r="38" spans="1:130" ht="14.5" x14ac:dyDescent="0.25">
      <c r="B38" s="8"/>
      <c r="C38" s="37"/>
      <c r="D38" s="19"/>
      <c r="E38" s="7"/>
      <c r="F38" s="11"/>
      <c r="G38" s="11"/>
      <c r="H38" s="11"/>
      <c r="I38" s="12"/>
      <c r="J38" s="8"/>
      <c r="K38" s="25"/>
      <c r="L38" s="16"/>
      <c r="M38" s="16"/>
      <c r="N38" s="16"/>
      <c r="O38" s="26"/>
    </row>
    <row r="39" spans="1:130" ht="14.5" x14ac:dyDescent="0.25">
      <c r="B39" s="8"/>
      <c r="C39" s="37"/>
      <c r="D39" s="19"/>
      <c r="E39" s="7"/>
      <c r="F39" s="8"/>
      <c r="G39" s="7"/>
      <c r="H39" s="7"/>
      <c r="I39" s="7"/>
      <c r="J39" s="16" t="s">
        <v>25</v>
      </c>
      <c r="K39" s="26"/>
      <c r="L39" s="15"/>
      <c r="M39" s="15"/>
      <c r="N39" s="15"/>
      <c r="O39" s="27"/>
    </row>
    <row r="40" spans="1:130" x14ac:dyDescent="0.25">
      <c r="B40" s="8"/>
      <c r="C40" s="37"/>
      <c r="D40" s="19"/>
      <c r="E40" s="7"/>
      <c r="F40" s="7"/>
      <c r="G40" s="7"/>
      <c r="H40" s="7"/>
      <c r="I40" s="7"/>
      <c r="J40" s="15" t="s">
        <v>26</v>
      </c>
      <c r="K40" s="27"/>
      <c r="L40" s="15"/>
      <c r="M40" s="15"/>
      <c r="N40" s="15"/>
      <c r="O40" s="27"/>
    </row>
    <row r="41" spans="1:130" x14ac:dyDescent="0.25">
      <c r="B41" s="8"/>
      <c r="C41" s="37"/>
      <c r="D41" s="19"/>
      <c r="E41" s="7"/>
      <c r="F41" s="7"/>
      <c r="G41" s="7"/>
      <c r="H41" s="7"/>
      <c r="I41" s="7"/>
      <c r="J41" s="15" t="s">
        <v>27</v>
      </c>
      <c r="K41" s="27"/>
    </row>
    <row r="42" spans="1:130" x14ac:dyDescent="0.25">
      <c r="C42" s="2"/>
      <c r="D42" s="20"/>
    </row>
    <row r="43" spans="1:130" x14ac:dyDescent="0.25">
      <c r="C43" s="2"/>
      <c r="D43" s="20"/>
    </row>
    <row r="44" spans="1:130" x14ac:dyDescent="0.25">
      <c r="C44" s="2"/>
      <c r="D44" s="20"/>
    </row>
    <row r="45" spans="1:130" x14ac:dyDescent="0.25">
      <c r="C45" s="2"/>
      <c r="D45" s="20"/>
    </row>
    <row r="46" spans="1:130" x14ac:dyDescent="0.25">
      <c r="D46" s="20"/>
    </row>
    <row r="47" spans="1:130" x14ac:dyDescent="0.25">
      <c r="D47" s="20"/>
    </row>
    <row r="48" spans="1:130" x14ac:dyDescent="0.25">
      <c r="D48" s="20"/>
      <c r="F48" s="32"/>
    </row>
    <row r="49" spans="4:4" x14ac:dyDescent="0.25">
      <c r="D49" s="20"/>
    </row>
  </sheetData>
  <mergeCells count="25">
    <mergeCell ref="O20:O25"/>
    <mergeCell ref="J20:J25"/>
    <mergeCell ref="K20:K25"/>
    <mergeCell ref="L20:L25"/>
    <mergeCell ref="M20:M25"/>
    <mergeCell ref="N20:N25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33:E33"/>
    <mergeCell ref="A31:H31"/>
    <mergeCell ref="A30:F30"/>
    <mergeCell ref="A32:H32"/>
    <mergeCell ref="A20:A2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2025-04-01T14:46:41Z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