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5" documentId="14_{51907E67-1996-4A0A-B6BD-6ED018398BBA}" xr6:coauthVersionLast="47" xr6:coauthVersionMax="47" xr10:uidLastSave="{B18247F9-AB3C-456E-BF45-925D1DD16A4F}"/>
  <bookViews>
    <workbookView xWindow="-90" yWindow="0" windowWidth="19380" windowHeight="2097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9" l="1"/>
  <c r="F51" i="19"/>
  <c r="H50" i="19"/>
  <c r="F50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43" i="19"/>
  <c r="F43" i="19"/>
  <c r="H42" i="19"/>
  <c r="F42" i="19"/>
  <c r="H41" i="19"/>
  <c r="F41" i="19"/>
  <c r="H40" i="19"/>
  <c r="F40" i="19"/>
  <c r="H39" i="19"/>
  <c r="F39" i="19"/>
  <c r="H20" i="19" l="1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31" i="19" l="1"/>
  <c r="H30" i="19"/>
  <c r="H29" i="19"/>
  <c r="H32" i="19" l="1"/>
  <c r="H28" i="19"/>
  <c r="H33" i="19"/>
  <c r="H58" i="19" l="1"/>
  <c r="F58" i="19"/>
  <c r="H57" i="19"/>
  <c r="F57" i="19"/>
  <c r="H56" i="19"/>
  <c r="F56" i="19"/>
  <c r="H55" i="19"/>
  <c r="F55" i="19"/>
  <c r="H54" i="19"/>
  <c r="F54" i="19"/>
  <c r="H53" i="19"/>
  <c r="F53" i="19"/>
  <c r="H52" i="19"/>
  <c r="F52" i="19"/>
  <c r="H38" i="19"/>
  <c r="G59" i="19" s="1"/>
  <c r="F38" i="19"/>
  <c r="H24" i="19" l="1"/>
  <c r="H23" i="19"/>
  <c r="H22" i="19"/>
  <c r="H21" i="19"/>
  <c r="H6" i="19"/>
  <c r="G25" i="19" s="1"/>
  <c r="H34" i="19" l="1"/>
  <c r="H27" i="19"/>
  <c r="H35" i="19" s="1"/>
  <c r="G35" i="19" l="1"/>
  <c r="E59" i="19" l="1"/>
  <c r="F60" i="19" l="1"/>
  <c r="H59" i="19"/>
  <c r="G61" i="19" l="1"/>
  <c r="H25" i="19" l="1"/>
</calcChain>
</file>

<file path=xl/sharedStrings.xml><?xml version="1.0" encoding="utf-8"?>
<sst xmlns="http://schemas.openxmlformats.org/spreadsheetml/2006/main" count="231" uniqueCount="98">
  <si>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</si>
  <si>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</si>
  <si>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</si>
  <si>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</si>
  <si>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</si>
  <si>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</si>
  <si>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</si>
  <si>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</si>
  <si>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</si>
  <si>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</si>
  <si>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</si>
  <si>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</si>
  <si>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</si>
  <si>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</si>
  <si>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</si>
  <si>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</si>
  <si>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</si>
  <si>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</si>
  <si>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</si>
  <si>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</si>
  <si>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</si>
  <si>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</si>
  <si>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</si>
  <si>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</si>
  <si>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</si>
  <si>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</si>
  <si>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</si>
  <si>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</si>
  <si>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</si>
  <si>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</si>
  <si>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</si>
  <si>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</si>
  <si>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</si>
  <si>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</si>
  <si>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11.</t>
  </si>
  <si>
    <t>12.</t>
  </si>
  <si>
    <t>13.</t>
  </si>
  <si>
    <t>14.</t>
  </si>
  <si>
    <t>Mezisoučet za sklad energetiky:</t>
  </si>
  <si>
    <t>Dodávka do skladu energetiky, převezme Uramová Milena, tel.č. +420 597 321 217, místnost B 109 (Sklad elektro), 17.listopadu 15, Ostrava - Poruba</t>
  </si>
  <si>
    <t>15.</t>
  </si>
  <si>
    <t>bal</t>
  </si>
  <si>
    <t xml:space="preserve">ks </t>
  </si>
  <si>
    <t>Dodávka zámečnického materiálu 1/2025</t>
  </si>
  <si>
    <t>hmoždinky č. 8 (10 plat)</t>
  </si>
  <si>
    <t>hmoždinka do sádrokartonu TOX Spiral Plus 2S 37 mm 5</t>
  </si>
  <si>
    <t>kartáč ocelový 5-ti řadý PROFI</t>
  </si>
  <si>
    <t>MOGUL LA 2 - 8KG, lithné universální plastické mazivo</t>
  </si>
  <si>
    <t>zednická plastová naběračka na sádru</t>
  </si>
  <si>
    <t>naběračka zednická plastová měkká</t>
  </si>
  <si>
    <t>podložka karosářská M 4/20 Zn 4914200</t>
  </si>
  <si>
    <t>podložka M 6 pozink Velká 4914506</t>
  </si>
  <si>
    <t>16.</t>
  </si>
  <si>
    <t>17.</t>
  </si>
  <si>
    <t>18.</t>
  </si>
  <si>
    <t>19.</t>
  </si>
  <si>
    <t>20.</t>
  </si>
  <si>
    <t>21.</t>
  </si>
  <si>
    <t>Sada -gola,kleště ,klíče nůž ,metr,šroubovák,adaptér nádstavce</t>
  </si>
  <si>
    <t>zámek SISO třícestný bez tahel 922 Ni</t>
  </si>
  <si>
    <t>fischer hmoždinky UX10x60</t>
  </si>
  <si>
    <t>fischer hmoždinky UX12x70</t>
  </si>
  <si>
    <t xml:space="preserve">Dveřní kování  90cr nerez 804/vlož.klika+klika </t>
  </si>
  <si>
    <t>Vrut univerzální 4,5x70 ŽZn PZ celý/zápustný bal/100</t>
  </si>
  <si>
    <t>Vrut univerzální 6,0x80  PZ3 ZZ závit částečný bal/150</t>
  </si>
  <si>
    <t>matice M6 zinek bílý  bal /100</t>
  </si>
  <si>
    <t>FAB vložka 200RSD/29+35</t>
  </si>
  <si>
    <t>Vrut do dřeva 8x80 BZn 6-hranná hlava DIN 571 bal/ 100</t>
  </si>
  <si>
    <t>Vrut do dřeva 8x130 BZn 6-hranná hlava DIN 571 bal/100</t>
  </si>
  <si>
    <t>Páska Bandimex 30m 3/8"-9,5mm plus sponky</t>
  </si>
  <si>
    <t xml:space="preserve"> Sada vykružováků -Stavtool P11804 19-127 mm 16 ks</t>
  </si>
  <si>
    <t>Kladivo FIBERGLASS 500g 19025</t>
  </si>
  <si>
    <t>Brašna víceučelová 16" 2029683</t>
  </si>
  <si>
    <t>Baterie alkalická GP Super LR03 AAA12ks</t>
  </si>
  <si>
    <t>Baterie alkalická GP Super LR6 (AA), 4KS</t>
  </si>
  <si>
    <t>fischer hmoždinky UX6x35</t>
  </si>
  <si>
    <t>Fischer hmoždinky UX8x50</t>
  </si>
  <si>
    <t>Sada bitů -+*TX s magnetickým držákem 8578 01 plastová krabička</t>
  </si>
  <si>
    <t>Sada klíčů plochých CrV 6ks 17506</t>
  </si>
  <si>
    <t>Sekáč pro elektrikáře 235mm 8858 00</t>
  </si>
  <si>
    <t>Kladivo zámečnické 300g DOVOZ</t>
  </si>
  <si>
    <t>Nůž na odizolování kabelů, 8-28mm, délka nože 170mm, na kabely Ř8-28mm, EXTOL PREMIUM</t>
  </si>
  <si>
    <t>Kleště odizolovací 160VDE 17138 1000V FESTA</t>
  </si>
  <si>
    <t>Kleště siko izolované 1000V Knipex Cobra® 250mm 87 26 250T</t>
  </si>
  <si>
    <t>Kleště kombinované 1000V PVC 160 ; 01 06 160 KNIPEX</t>
  </si>
  <si>
    <t>Šroubovák křížový PZ/S 2 Slim 1000V ; 98 25 02 SLS KNIPEX</t>
  </si>
  <si>
    <t>Šroubovák křížový PH/S 1 Slim 1000V ; 98 24 01 SLS KNIPEX</t>
  </si>
  <si>
    <t xml:space="preserve">Šroubovák plochý 4,0 1000V ; 98 20 40 KNIPEX </t>
  </si>
  <si>
    <t>Šroubovák plochý 8,0 1000V ; 98 20 80 KNIPEX</t>
  </si>
  <si>
    <t>Šroubovák plochý 6,5 1000V ; 98 20 65 KNIPEX</t>
  </si>
  <si>
    <t>Šroubovák plochý 3,0 1000V ; 98 20 30 KNIPEX</t>
  </si>
  <si>
    <t>Šroubovák křížový PH 1 1000V ; 98 24 01 KNIPEX</t>
  </si>
  <si>
    <t>Šroubovák křížový PH 2 1000V ; 98 24 02 KNIPEX</t>
  </si>
  <si>
    <t>Dveřní zavírač GEZE TS 1000 včetně ramínka EAN:8584138061628</t>
  </si>
  <si>
    <t>Sádra bílá modelářská, doba tuhnutí 12min. balení 1kg</t>
  </si>
  <si>
    <t>Podhledy KNAUFCELING ECOMIN PLANET SOLUTIONS 600x600x13mm, 713531 BOARD(v balení 16ks´=ve 2bal. požadovaných 36ks)</t>
  </si>
  <si>
    <t>Vědro stavební umělé 12l</t>
  </si>
  <si>
    <t>Lopatka na uhlí MARS pozinkovaná, úzká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</si>
</sst>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1F242D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126">
    <xf numFmtId="0" fontId="0" fillId="0" borderId="0" xfId="0"/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164" fontId="13" fillId="2" borderId="10" xfId="0" applyNumberFormat="1" applyFont="1" applyFill="1" applyBorder="1" applyAlignment="1" applyProtection="1">
      <alignment horizontal="right" vertical="center"/>
      <protection locked="0"/>
    </xf>
    <xf numFmtId="164" fontId="13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 applyProtection="1">
      <alignment horizontal="right" vertical="center"/>
      <protection locked="0"/>
    </xf>
    <xf numFmtId="164" fontId="13" fillId="0" borderId="1" xfId="0" applyNumberFormat="1" applyFont="1" applyBorder="1" applyAlignment="1" applyProtection="1">
      <alignment horizontal="right" vertical="center"/>
      <protection locked="0"/>
    </xf>
    <xf numFmtId="164" fontId="13" fillId="0" borderId="26" xfId="0" applyNumberFormat="1" applyFont="1" applyBorder="1" applyAlignment="1" applyProtection="1">
      <alignment horizontal="right" vertical="center"/>
      <protection locked="0"/>
    </xf>
    <xf numFmtId="164" fontId="13" fillId="2" borderId="2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164" fontId="9" fillId="0" borderId="23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3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8" fillId="0" borderId="0" xfId="0" applyFont="1" applyAlignment="1">
      <alignment horizontal="center" vertical="center"/>
    </xf>
    <xf numFmtId="164" fontId="9" fillId="0" borderId="16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0" fontId="0" fillId="0" borderId="1" xfId="0" applyBorder="1"/>
    <xf numFmtId="0" fontId="2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0" fillId="0" borderId="29" xfId="0" applyBorder="1"/>
    <xf numFmtId="164" fontId="13" fillId="0" borderId="29" xfId="0" applyNumberFormat="1" applyFont="1" applyBorder="1" applyAlignment="1" applyProtection="1">
      <alignment horizontal="right" vertical="center"/>
      <protection locked="0"/>
    </xf>
    <xf numFmtId="164" fontId="13" fillId="2" borderId="29" xfId="0" applyNumberFormat="1" applyFont="1" applyFill="1" applyBorder="1" applyAlignment="1" applyProtection="1">
      <alignment horizontal="right" vertical="center"/>
      <protection locked="0"/>
    </xf>
    <xf numFmtId="164" fontId="4" fillId="0" borderId="30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22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2" fillId="0" borderId="26" xfId="0" applyFont="1" applyBorder="1"/>
    <xf numFmtId="164" fontId="1" fillId="0" borderId="27" xfId="0" applyNumberFormat="1" applyFont="1" applyBorder="1" applyAlignment="1">
      <alignment horizontal="right" vertical="center"/>
    </xf>
    <xf numFmtId="0" fontId="1" fillId="0" borderId="1" xfId="0" applyFont="1" applyBorder="1"/>
    <xf numFmtId="4" fontId="1" fillId="0" borderId="1" xfId="0" applyNumberFormat="1" applyFont="1" applyBorder="1"/>
    <xf numFmtId="4" fontId="13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1" fontId="13" fillId="0" borderId="10" xfId="0" applyNumberFormat="1" applyFont="1" applyBorder="1" applyAlignment="1">
      <alignment horizontal="center" vertical="center"/>
    </xf>
    <xf numFmtId="0" fontId="1" fillId="0" borderId="10" xfId="0" applyFont="1" applyBorder="1"/>
    <xf numFmtId="4" fontId="1" fillId="0" borderId="10" xfId="0" applyNumberFormat="1" applyFont="1" applyBorder="1"/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5" borderId="26" xfId="0" applyFont="1" applyFill="1" applyBorder="1" applyAlignment="1">
      <alignment wrapText="1"/>
    </xf>
    <xf numFmtId="4" fontId="1" fillId="0" borderId="26" xfId="0" applyNumberFormat="1" applyFont="1" applyBorder="1"/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81"/>
  <sheetViews>
    <sheetView tabSelected="1" zoomScale="80" zoomScaleNormal="80" workbookViewId="0">
      <selection activeCell="J36" sqref="J36"/>
    </sheetView>
  </sheetViews>
  <sheetFormatPr defaultColWidth="9.1796875" defaultRowHeight="14.5" x14ac:dyDescent="0.35"/>
  <cols>
    <col min="1" max="1" width="4.26953125" style="51" customWidth="1"/>
    <col min="2" max="2" width="5.1796875" style="52" bestFit="1" customWidth="1"/>
    <col min="3" max="3" width="4.453125" style="27" customWidth="1"/>
    <col min="4" max="4" width="103.1796875" style="27" customWidth="1"/>
    <col min="5" max="5" width="14.1796875" style="57" customWidth="1"/>
    <col min="6" max="6" width="27.1796875" style="57" customWidth="1"/>
    <col min="7" max="7" width="18" style="57" customWidth="1"/>
    <col min="8" max="8" width="14.1796875" style="57" customWidth="1"/>
    <col min="9" max="16384" width="9.1796875" style="27"/>
  </cols>
  <sheetData>
    <row r="2" spans="1:8" ht="16" customHeight="1" x14ac:dyDescent="0.35">
      <c r="A2" s="67" t="s">
        <v>17</v>
      </c>
      <c r="B2" s="67"/>
      <c r="C2" s="67"/>
      <c r="D2" s="67"/>
      <c r="E2" s="67"/>
      <c r="F2" s="67"/>
      <c r="G2" s="67"/>
      <c r="H2" s="67"/>
    </row>
    <row r="3" spans="1:8" s="1" customFormat="1" ht="16" customHeight="1" x14ac:dyDescent="0.35">
      <c r="A3" s="70" t="s">
        <v>43</v>
      </c>
      <c r="B3" s="71"/>
      <c r="C3" s="71"/>
      <c r="D3" s="71"/>
      <c r="E3" s="71"/>
      <c r="F3" s="71"/>
      <c r="G3" s="71"/>
      <c r="H3" s="71"/>
    </row>
    <row r="4" spans="1:8" s="1" customFormat="1" ht="16" customHeight="1" thickBot="1" x14ac:dyDescent="0.4">
      <c r="A4" s="28"/>
      <c r="B4" s="30"/>
      <c r="C4" s="29"/>
      <c r="D4" s="29"/>
      <c r="E4" s="29"/>
      <c r="F4" s="29"/>
      <c r="G4" s="29"/>
      <c r="H4" s="29"/>
    </row>
    <row r="5" spans="1:8" s="1" customFormat="1" ht="49.5" customHeight="1" thickBot="1" x14ac:dyDescent="0.4">
      <c r="A5" s="5" t="s">
        <v>15</v>
      </c>
      <c r="B5" s="9" t="s">
        <v>9</v>
      </c>
      <c r="C5" s="6" t="s">
        <v>0</v>
      </c>
      <c r="D5" s="31" t="s">
        <v>30</v>
      </c>
      <c r="E5" s="7" t="s">
        <v>12</v>
      </c>
      <c r="F5" s="7" t="s">
        <v>13</v>
      </c>
      <c r="G5" s="7" t="s">
        <v>10</v>
      </c>
      <c r="H5" s="32" t="s">
        <v>11</v>
      </c>
    </row>
    <row r="6" spans="1:8" x14ac:dyDescent="0.35">
      <c r="A6" s="94" t="s">
        <v>1</v>
      </c>
      <c r="B6" s="101">
        <v>1</v>
      </c>
      <c r="C6" s="101" t="s">
        <v>27</v>
      </c>
      <c r="D6" s="102" t="s">
        <v>58</v>
      </c>
      <c r="E6" s="23"/>
      <c r="F6" s="23"/>
      <c r="G6" s="14" t="s">
        <v>33</v>
      </c>
      <c r="H6" s="95" t="e">
        <f t="shared" ref="H6:H24" si="0">B6*G6</f>
        <v>#VALUE!</v>
      </c>
    </row>
    <row r="7" spans="1:8" x14ac:dyDescent="0.35">
      <c r="A7" s="96" t="s">
        <v>2</v>
      </c>
      <c r="B7" s="21">
        <v>2</v>
      </c>
      <c r="C7" s="21" t="s">
        <v>27</v>
      </c>
      <c r="D7" s="99" t="s">
        <v>59</v>
      </c>
      <c r="E7" s="24"/>
      <c r="F7" s="24"/>
      <c r="G7" s="15" t="s">
        <v>33</v>
      </c>
      <c r="H7" s="97" t="e">
        <f t="shared" ref="H7:H13" si="1">B7*G7</f>
        <v>#VALUE!</v>
      </c>
    </row>
    <row r="8" spans="1:8" x14ac:dyDescent="0.35">
      <c r="A8" s="96" t="s">
        <v>3</v>
      </c>
      <c r="B8" s="21">
        <v>50</v>
      </c>
      <c r="C8" s="21" t="s">
        <v>27</v>
      </c>
      <c r="D8" s="99" t="s">
        <v>60</v>
      </c>
      <c r="E8" s="24"/>
      <c r="F8" s="24"/>
      <c r="G8" s="15" t="s">
        <v>33</v>
      </c>
      <c r="H8" s="97" t="e">
        <f t="shared" si="1"/>
        <v>#VALUE!</v>
      </c>
    </row>
    <row r="9" spans="1:8" x14ac:dyDescent="0.35">
      <c r="A9" s="96" t="s">
        <v>4</v>
      </c>
      <c r="B9" s="21">
        <v>50</v>
      </c>
      <c r="C9" s="21" t="s">
        <v>27</v>
      </c>
      <c r="D9" s="99" t="s">
        <v>61</v>
      </c>
      <c r="E9" s="24"/>
      <c r="F9" s="24"/>
      <c r="G9" s="15" t="s">
        <v>33</v>
      </c>
      <c r="H9" s="97" t="e">
        <f t="shared" si="1"/>
        <v>#VALUE!</v>
      </c>
    </row>
    <row r="10" spans="1:8" x14ac:dyDescent="0.35">
      <c r="A10" s="96" t="s">
        <v>5</v>
      </c>
      <c r="B10" s="21">
        <v>2</v>
      </c>
      <c r="C10" s="21" t="s">
        <v>27</v>
      </c>
      <c r="D10" s="99" t="s">
        <v>62</v>
      </c>
      <c r="E10" s="24"/>
      <c r="F10" s="24"/>
      <c r="G10" s="15" t="s">
        <v>33</v>
      </c>
      <c r="H10" s="97" t="e">
        <f t="shared" si="1"/>
        <v>#VALUE!</v>
      </c>
    </row>
    <row r="11" spans="1:8" x14ac:dyDescent="0.35">
      <c r="A11" s="96" t="s">
        <v>6</v>
      </c>
      <c r="B11" s="21">
        <v>5</v>
      </c>
      <c r="C11" s="21" t="s">
        <v>41</v>
      </c>
      <c r="D11" s="99" t="s">
        <v>63</v>
      </c>
      <c r="E11" s="24"/>
      <c r="F11" s="24"/>
      <c r="G11" s="15" t="s">
        <v>33</v>
      </c>
      <c r="H11" s="97" t="e">
        <f t="shared" si="1"/>
        <v>#VALUE!</v>
      </c>
    </row>
    <row r="12" spans="1:8" x14ac:dyDescent="0.35">
      <c r="A12" s="96" t="s">
        <v>7</v>
      </c>
      <c r="B12" s="21">
        <v>2</v>
      </c>
      <c r="C12" s="21" t="s">
        <v>27</v>
      </c>
      <c r="D12" s="98" t="s">
        <v>64</v>
      </c>
      <c r="E12" s="24"/>
      <c r="F12" s="24"/>
      <c r="G12" s="15" t="s">
        <v>33</v>
      </c>
      <c r="H12" s="97" t="e">
        <f t="shared" si="1"/>
        <v>#VALUE!</v>
      </c>
    </row>
    <row r="13" spans="1:8" x14ac:dyDescent="0.35">
      <c r="A13" s="96" t="s">
        <v>8</v>
      </c>
      <c r="B13" s="21">
        <v>10</v>
      </c>
      <c r="C13" s="21" t="s">
        <v>27</v>
      </c>
      <c r="D13" s="98" t="s">
        <v>65</v>
      </c>
      <c r="E13" s="24"/>
      <c r="F13" s="24"/>
      <c r="G13" s="15" t="s">
        <v>33</v>
      </c>
      <c r="H13" s="97" t="e">
        <f t="shared" si="1"/>
        <v>#VALUE!</v>
      </c>
    </row>
    <row r="14" spans="1:8" x14ac:dyDescent="0.35">
      <c r="A14" s="96" t="s">
        <v>28</v>
      </c>
      <c r="B14" s="21">
        <v>10</v>
      </c>
      <c r="C14" s="21" t="s">
        <v>27</v>
      </c>
      <c r="D14" s="98" t="s">
        <v>66</v>
      </c>
      <c r="E14" s="24"/>
      <c r="F14" s="24"/>
      <c r="G14" s="15" t="s">
        <v>33</v>
      </c>
      <c r="H14" s="97" t="e">
        <f t="shared" ref="H14:H20" si="2">B14*G14</f>
        <v>#VALUE!</v>
      </c>
    </row>
    <row r="15" spans="1:8" x14ac:dyDescent="0.35">
      <c r="A15" s="96" t="s">
        <v>29</v>
      </c>
      <c r="B15" s="21">
        <v>2</v>
      </c>
      <c r="C15" s="21" t="s">
        <v>41</v>
      </c>
      <c r="D15" s="98" t="s">
        <v>67</v>
      </c>
      <c r="E15" s="24"/>
      <c r="F15" s="24"/>
      <c r="G15" s="15" t="s">
        <v>33</v>
      </c>
      <c r="H15" s="97" t="e">
        <f t="shared" si="2"/>
        <v>#VALUE!</v>
      </c>
    </row>
    <row r="16" spans="1:8" x14ac:dyDescent="0.35">
      <c r="A16" s="96" t="s">
        <v>34</v>
      </c>
      <c r="B16" s="21">
        <v>2</v>
      </c>
      <c r="C16" s="21" t="s">
        <v>41</v>
      </c>
      <c r="D16" s="98" t="s">
        <v>68</v>
      </c>
      <c r="E16" s="24"/>
      <c r="F16" s="24"/>
      <c r="G16" s="15" t="s">
        <v>33</v>
      </c>
      <c r="H16" s="97" t="e">
        <f t="shared" si="2"/>
        <v>#VALUE!</v>
      </c>
    </row>
    <row r="17" spans="1:8" x14ac:dyDescent="0.35">
      <c r="A17" s="96" t="s">
        <v>35</v>
      </c>
      <c r="B17" s="21">
        <v>3</v>
      </c>
      <c r="C17" s="21" t="s">
        <v>27</v>
      </c>
      <c r="D17" s="99" t="s">
        <v>69</v>
      </c>
      <c r="E17" s="24"/>
      <c r="F17" s="24"/>
      <c r="G17" s="15" t="s">
        <v>33</v>
      </c>
      <c r="H17" s="97" t="e">
        <f t="shared" si="2"/>
        <v>#VALUE!</v>
      </c>
    </row>
    <row r="18" spans="1:8" x14ac:dyDescent="0.35">
      <c r="A18" s="96" t="s">
        <v>36</v>
      </c>
      <c r="B18" s="21">
        <v>1</v>
      </c>
      <c r="C18" s="21" t="s">
        <v>27</v>
      </c>
      <c r="D18" s="99" t="s">
        <v>70</v>
      </c>
      <c r="E18" s="24"/>
      <c r="F18" s="24"/>
      <c r="G18" s="15" t="s">
        <v>33</v>
      </c>
      <c r="H18" s="97" t="e">
        <f t="shared" si="2"/>
        <v>#VALUE!</v>
      </c>
    </row>
    <row r="19" spans="1:8" x14ac:dyDescent="0.35">
      <c r="A19" s="96" t="s">
        <v>37</v>
      </c>
      <c r="B19" s="21">
        <v>1</v>
      </c>
      <c r="C19" s="21" t="s">
        <v>27</v>
      </c>
      <c r="D19" s="99" t="s">
        <v>71</v>
      </c>
      <c r="E19" s="24"/>
      <c r="F19" s="24"/>
      <c r="G19" s="15" t="s">
        <v>33</v>
      </c>
      <c r="H19" s="97" t="e">
        <f t="shared" si="2"/>
        <v>#VALUE!</v>
      </c>
    </row>
    <row r="20" spans="1:8" x14ac:dyDescent="0.35">
      <c r="A20" s="96" t="s">
        <v>40</v>
      </c>
      <c r="B20" s="21">
        <v>1</v>
      </c>
      <c r="C20" s="21" t="s">
        <v>42</v>
      </c>
      <c r="D20" s="99" t="s">
        <v>72</v>
      </c>
      <c r="E20" s="24"/>
      <c r="F20" s="24"/>
      <c r="G20" s="15" t="s">
        <v>33</v>
      </c>
      <c r="H20" s="97" t="e">
        <f t="shared" si="2"/>
        <v>#VALUE!</v>
      </c>
    </row>
    <row r="21" spans="1:8" x14ac:dyDescent="0.35">
      <c r="A21" s="96" t="s">
        <v>52</v>
      </c>
      <c r="B21" s="21">
        <v>24</v>
      </c>
      <c r="C21" s="21" t="s">
        <v>27</v>
      </c>
      <c r="D21" s="99" t="s">
        <v>73</v>
      </c>
      <c r="E21" s="24"/>
      <c r="F21" s="24"/>
      <c r="G21" s="15" t="s">
        <v>33</v>
      </c>
      <c r="H21" s="97" t="e">
        <f t="shared" si="0"/>
        <v>#VALUE!</v>
      </c>
    </row>
    <row r="22" spans="1:8" x14ac:dyDescent="0.35">
      <c r="A22" s="96" t="s">
        <v>53</v>
      </c>
      <c r="B22" s="21">
        <v>24</v>
      </c>
      <c r="C22" s="21" t="s">
        <v>27</v>
      </c>
      <c r="D22" s="99" t="s">
        <v>74</v>
      </c>
      <c r="E22" s="24"/>
      <c r="F22" s="24"/>
      <c r="G22" s="15" t="s">
        <v>33</v>
      </c>
      <c r="H22" s="97" t="e">
        <f t="shared" si="0"/>
        <v>#VALUE!</v>
      </c>
    </row>
    <row r="23" spans="1:8" x14ac:dyDescent="0.35">
      <c r="A23" s="96" t="s">
        <v>54</v>
      </c>
      <c r="B23" s="100">
        <v>100</v>
      </c>
      <c r="C23" s="21" t="s">
        <v>27</v>
      </c>
      <c r="D23" s="103" t="s">
        <v>75</v>
      </c>
      <c r="E23" s="24"/>
      <c r="F23" s="24"/>
      <c r="G23" s="15" t="s">
        <v>33</v>
      </c>
      <c r="H23" s="97" t="e">
        <f t="shared" si="0"/>
        <v>#VALUE!</v>
      </c>
    </row>
    <row r="24" spans="1:8" ht="15" thickBot="1" x14ac:dyDescent="0.4">
      <c r="A24" s="104" t="s">
        <v>55</v>
      </c>
      <c r="B24" s="105">
        <v>100</v>
      </c>
      <c r="C24" s="105" t="s">
        <v>27</v>
      </c>
      <c r="D24" s="106" t="s">
        <v>76</v>
      </c>
      <c r="E24" s="25"/>
      <c r="F24" s="25"/>
      <c r="G24" s="26" t="s">
        <v>33</v>
      </c>
      <c r="H24" s="107" t="e">
        <f t="shared" si="0"/>
        <v>#VALUE!</v>
      </c>
    </row>
    <row r="25" spans="1:8" s="1" customFormat="1" ht="15" customHeight="1" thickBot="1" x14ac:dyDescent="0.4">
      <c r="A25" s="11"/>
      <c r="B25" s="12"/>
      <c r="C25" s="13"/>
      <c r="D25" s="8" t="s">
        <v>32</v>
      </c>
      <c r="E25" s="76"/>
      <c r="F25" s="77"/>
      <c r="G25" s="74" t="e">
        <f>SUM(H6:H24)</f>
        <v>#VALUE!</v>
      </c>
      <c r="H25" s="75" t="e">
        <f>SUM(H5:H24)</f>
        <v>#VALUE!</v>
      </c>
    </row>
    <row r="26" spans="1:8" s="1" customFormat="1" ht="49.5" customHeight="1" thickBot="1" x14ac:dyDescent="0.4">
      <c r="A26" s="5" t="s">
        <v>15</v>
      </c>
      <c r="B26" s="9" t="s">
        <v>9</v>
      </c>
      <c r="C26" s="6" t="s">
        <v>0</v>
      </c>
      <c r="D26" s="31" t="s">
        <v>39</v>
      </c>
      <c r="E26" s="7" t="s">
        <v>12</v>
      </c>
      <c r="F26" s="7" t="s">
        <v>13</v>
      </c>
      <c r="G26" s="7" t="s">
        <v>10</v>
      </c>
      <c r="H26" s="32" t="s">
        <v>11</v>
      </c>
    </row>
    <row r="27" spans="1:8" ht="15.5" x14ac:dyDescent="0.35">
      <c r="A27" s="33" t="s">
        <v>1</v>
      </c>
      <c r="B27" s="78">
        <v>100</v>
      </c>
      <c r="C27" s="78" t="s">
        <v>27</v>
      </c>
      <c r="D27" s="79" t="s">
        <v>44</v>
      </c>
      <c r="E27" s="23"/>
      <c r="F27" s="23"/>
      <c r="G27" s="14" t="s">
        <v>33</v>
      </c>
      <c r="H27" s="34" t="e">
        <f t="shared" ref="H27:H34" si="3">B27*G27</f>
        <v>#VALUE!</v>
      </c>
    </row>
    <row r="28" spans="1:8" ht="15.5" x14ac:dyDescent="0.35">
      <c r="A28" s="35" t="s">
        <v>2</v>
      </c>
      <c r="B28" s="80">
        <v>100</v>
      </c>
      <c r="C28" s="80" t="s">
        <v>27</v>
      </c>
      <c r="D28" s="81" t="s">
        <v>45</v>
      </c>
      <c r="E28" s="24"/>
      <c r="F28" s="24"/>
      <c r="G28" s="15" t="s">
        <v>33</v>
      </c>
      <c r="H28" s="36" t="e">
        <f t="shared" si="3"/>
        <v>#VALUE!</v>
      </c>
    </row>
    <row r="29" spans="1:8" ht="15.5" x14ac:dyDescent="0.35">
      <c r="A29" s="65" t="s">
        <v>3</v>
      </c>
      <c r="B29" s="82">
        <v>4</v>
      </c>
      <c r="C29" s="82" t="s">
        <v>27</v>
      </c>
      <c r="D29" s="83" t="s">
        <v>46</v>
      </c>
      <c r="E29" s="24"/>
      <c r="F29" s="24"/>
      <c r="G29" s="15" t="s">
        <v>33</v>
      </c>
      <c r="H29" s="36" t="e">
        <f t="shared" si="3"/>
        <v>#VALUE!</v>
      </c>
    </row>
    <row r="30" spans="1:8" ht="15.5" x14ac:dyDescent="0.35">
      <c r="A30" s="65" t="s">
        <v>4</v>
      </c>
      <c r="B30" s="82">
        <v>1</v>
      </c>
      <c r="C30" s="82" t="s">
        <v>42</v>
      </c>
      <c r="D30" s="84" t="s">
        <v>47</v>
      </c>
      <c r="E30" s="24"/>
      <c r="F30" s="24"/>
      <c r="G30" s="15" t="s">
        <v>33</v>
      </c>
      <c r="H30" s="36" t="e">
        <f t="shared" si="3"/>
        <v>#VALUE!</v>
      </c>
    </row>
    <row r="31" spans="1:8" ht="15.5" x14ac:dyDescent="0.35">
      <c r="A31" s="65" t="s">
        <v>5</v>
      </c>
      <c r="B31" s="82">
        <v>1</v>
      </c>
      <c r="C31" s="82" t="s">
        <v>27</v>
      </c>
      <c r="D31" s="85" t="s">
        <v>48</v>
      </c>
      <c r="E31" s="24"/>
      <c r="F31" s="24"/>
      <c r="G31" s="15" t="s">
        <v>33</v>
      </c>
      <c r="H31" s="36" t="e">
        <f t="shared" ref="H31" si="4">B31*G31</f>
        <v>#VALUE!</v>
      </c>
    </row>
    <row r="32" spans="1:8" ht="15.5" x14ac:dyDescent="0.35">
      <c r="A32" s="65" t="s">
        <v>6</v>
      </c>
      <c r="B32" s="82">
        <v>1</v>
      </c>
      <c r="C32" s="82" t="s">
        <v>27</v>
      </c>
      <c r="D32" s="86" t="s">
        <v>49</v>
      </c>
      <c r="E32" s="24"/>
      <c r="F32" s="24"/>
      <c r="G32" s="15" t="s">
        <v>33</v>
      </c>
      <c r="H32" s="36" t="e">
        <f t="shared" ref="H32" si="5">B32*G32</f>
        <v>#VALUE!</v>
      </c>
    </row>
    <row r="33" spans="1:9" ht="15.5" x14ac:dyDescent="0.35">
      <c r="A33" s="65" t="s">
        <v>7</v>
      </c>
      <c r="B33" s="82">
        <v>50</v>
      </c>
      <c r="C33" s="82" t="s">
        <v>27</v>
      </c>
      <c r="D33" s="87" t="s">
        <v>50</v>
      </c>
      <c r="E33" s="24"/>
      <c r="F33" s="24"/>
      <c r="G33" s="15" t="s">
        <v>33</v>
      </c>
      <c r="H33" s="36" t="e">
        <f t="shared" ref="H33" si="6">B33*G33</f>
        <v>#VALUE!</v>
      </c>
    </row>
    <row r="34" spans="1:9" ht="16" thickBot="1" x14ac:dyDescent="0.4">
      <c r="A34" s="88" t="s">
        <v>8</v>
      </c>
      <c r="B34" s="89">
        <v>50</v>
      </c>
      <c r="C34" s="89" t="s">
        <v>27</v>
      </c>
      <c r="D34" s="90" t="s">
        <v>51</v>
      </c>
      <c r="E34" s="91"/>
      <c r="F34" s="91"/>
      <c r="G34" s="92" t="s">
        <v>33</v>
      </c>
      <c r="H34" s="93" t="e">
        <f t="shared" si="3"/>
        <v>#VALUE!</v>
      </c>
    </row>
    <row r="35" spans="1:9" s="1" customFormat="1" ht="15" customHeight="1" thickTop="1" thickBot="1" x14ac:dyDescent="0.4">
      <c r="A35" s="11"/>
      <c r="B35" s="12"/>
      <c r="C35" s="13"/>
      <c r="D35" s="8" t="s">
        <v>38</v>
      </c>
      <c r="E35" s="76"/>
      <c r="F35" s="77"/>
      <c r="G35" s="74" t="e">
        <f>SUM(H27:H34)</f>
        <v>#VALUE!</v>
      </c>
      <c r="H35" s="75" t="e">
        <f>SUM(H26:H34)</f>
        <v>#VALUE!</v>
      </c>
    </row>
    <row r="36" spans="1:9" s="1" customFormat="1" ht="15" customHeight="1" thickBot="1" x14ac:dyDescent="0.4">
      <c r="A36" s="16"/>
      <c r="B36" s="17"/>
      <c r="C36" s="18"/>
      <c r="D36" s="38"/>
      <c r="E36" s="19"/>
      <c r="F36" s="20"/>
      <c r="G36" s="39"/>
      <c r="H36" s="40"/>
    </row>
    <row r="37" spans="1:9" s="1" customFormat="1" ht="60" customHeight="1" thickBot="1" x14ac:dyDescent="0.4">
      <c r="A37" s="5" t="s">
        <v>15</v>
      </c>
      <c r="B37" s="9" t="s">
        <v>9</v>
      </c>
      <c r="C37" s="6" t="s">
        <v>0</v>
      </c>
      <c r="D37" s="31" t="s">
        <v>25</v>
      </c>
      <c r="E37" s="7" t="s">
        <v>12</v>
      </c>
      <c r="F37" s="7" t="s">
        <v>13</v>
      </c>
      <c r="G37" s="7" t="s">
        <v>10</v>
      </c>
      <c r="H37" s="32" t="s">
        <v>11</v>
      </c>
      <c r="I37" s="41"/>
    </row>
    <row r="38" spans="1:9" x14ac:dyDescent="0.35">
      <c r="A38" s="63" t="s">
        <v>1</v>
      </c>
      <c r="B38" s="119">
        <v>1</v>
      </c>
      <c r="C38" s="101" t="s">
        <v>27</v>
      </c>
      <c r="D38" s="120" t="s">
        <v>77</v>
      </c>
      <c r="E38" s="121">
        <v>220</v>
      </c>
      <c r="F38" s="23">
        <f>B38*E38</f>
        <v>220</v>
      </c>
      <c r="G38" s="14" t="s">
        <v>33</v>
      </c>
      <c r="H38" s="34" t="e">
        <f t="shared" ref="H38:H58" si="7">B38*G38</f>
        <v>#VALUE!</v>
      </c>
    </row>
    <row r="39" spans="1:9" x14ac:dyDescent="0.35">
      <c r="A39" s="64" t="s">
        <v>2</v>
      </c>
      <c r="B39" s="22">
        <v>1</v>
      </c>
      <c r="C39" s="21" t="s">
        <v>27</v>
      </c>
      <c r="D39" s="108" t="s">
        <v>78</v>
      </c>
      <c r="E39" s="110">
        <v>151</v>
      </c>
      <c r="F39" s="24">
        <f t="shared" ref="F39:F47" si="8">B39*E39</f>
        <v>151</v>
      </c>
      <c r="G39" s="15" t="s">
        <v>33</v>
      </c>
      <c r="H39" s="36" t="e">
        <f t="shared" ref="H39:H51" si="9">B39*G39</f>
        <v>#VALUE!</v>
      </c>
    </row>
    <row r="40" spans="1:9" x14ac:dyDescent="0.35">
      <c r="A40" s="64" t="s">
        <v>3</v>
      </c>
      <c r="B40" s="22">
        <v>1</v>
      </c>
      <c r="C40" s="21" t="s">
        <v>27</v>
      </c>
      <c r="D40" s="108" t="s">
        <v>79</v>
      </c>
      <c r="E40" s="109">
        <v>175</v>
      </c>
      <c r="F40" s="24">
        <f t="shared" si="8"/>
        <v>175</v>
      </c>
      <c r="G40" s="15" t="s">
        <v>33</v>
      </c>
      <c r="H40" s="36" t="e">
        <f t="shared" si="9"/>
        <v>#VALUE!</v>
      </c>
    </row>
    <row r="41" spans="1:9" x14ac:dyDescent="0.35">
      <c r="A41" s="64" t="s">
        <v>4</v>
      </c>
      <c r="B41" s="22">
        <v>1</v>
      </c>
      <c r="C41" s="21" t="s">
        <v>27</v>
      </c>
      <c r="D41" s="108" t="s">
        <v>80</v>
      </c>
      <c r="E41" s="111">
        <v>76</v>
      </c>
      <c r="F41" s="24">
        <f t="shared" si="8"/>
        <v>76</v>
      </c>
      <c r="G41" s="15" t="s">
        <v>33</v>
      </c>
      <c r="H41" s="36" t="e">
        <f t="shared" si="9"/>
        <v>#VALUE!</v>
      </c>
    </row>
    <row r="42" spans="1:9" x14ac:dyDescent="0.35">
      <c r="A42" s="64" t="s">
        <v>5</v>
      </c>
      <c r="B42" s="22">
        <v>1</v>
      </c>
      <c r="C42" s="21" t="s">
        <v>27</v>
      </c>
      <c r="D42" s="112" t="s">
        <v>81</v>
      </c>
      <c r="E42" s="110">
        <v>110</v>
      </c>
      <c r="F42" s="24">
        <f t="shared" si="8"/>
        <v>110</v>
      </c>
      <c r="G42" s="15" t="s">
        <v>33</v>
      </c>
      <c r="H42" s="36" t="e">
        <f t="shared" si="9"/>
        <v>#VALUE!</v>
      </c>
    </row>
    <row r="43" spans="1:9" x14ac:dyDescent="0.35">
      <c r="A43" s="64" t="s">
        <v>6</v>
      </c>
      <c r="B43" s="22">
        <v>1</v>
      </c>
      <c r="C43" s="21" t="s">
        <v>27</v>
      </c>
      <c r="D43" s="108" t="s">
        <v>82</v>
      </c>
      <c r="E43" s="110">
        <v>230</v>
      </c>
      <c r="F43" s="24">
        <f t="shared" si="8"/>
        <v>230</v>
      </c>
      <c r="G43" s="15" t="s">
        <v>33</v>
      </c>
      <c r="H43" s="36" t="e">
        <f t="shared" si="9"/>
        <v>#VALUE!</v>
      </c>
    </row>
    <row r="44" spans="1:9" ht="15" customHeight="1" x14ac:dyDescent="0.35">
      <c r="A44" s="64" t="s">
        <v>7</v>
      </c>
      <c r="B44" s="22">
        <v>1</v>
      </c>
      <c r="C44" s="21" t="s">
        <v>27</v>
      </c>
      <c r="D44" s="113" t="s">
        <v>83</v>
      </c>
      <c r="E44" s="110">
        <v>1300</v>
      </c>
      <c r="F44" s="24">
        <f t="shared" si="8"/>
        <v>1300</v>
      </c>
      <c r="G44" s="15" t="s">
        <v>33</v>
      </c>
      <c r="H44" s="36" t="e">
        <f t="shared" si="9"/>
        <v>#VALUE!</v>
      </c>
    </row>
    <row r="45" spans="1:9" x14ac:dyDescent="0.35">
      <c r="A45" s="64" t="s">
        <v>8</v>
      </c>
      <c r="B45" s="22">
        <v>1</v>
      </c>
      <c r="C45" s="21" t="s">
        <v>42</v>
      </c>
      <c r="D45" s="108" t="s">
        <v>84</v>
      </c>
      <c r="E45" s="109">
        <v>740</v>
      </c>
      <c r="F45" s="24">
        <f t="shared" si="8"/>
        <v>740</v>
      </c>
      <c r="G45" s="15" t="s">
        <v>33</v>
      </c>
      <c r="H45" s="36" t="e">
        <f t="shared" si="9"/>
        <v>#VALUE!</v>
      </c>
    </row>
    <row r="46" spans="1:9" x14ac:dyDescent="0.35">
      <c r="A46" s="64" t="s">
        <v>28</v>
      </c>
      <c r="B46" s="22">
        <v>1</v>
      </c>
      <c r="C46" s="21" t="s">
        <v>27</v>
      </c>
      <c r="D46" s="108" t="s">
        <v>85</v>
      </c>
      <c r="E46" s="109">
        <v>260</v>
      </c>
      <c r="F46" s="24">
        <f t="shared" si="8"/>
        <v>260</v>
      </c>
      <c r="G46" s="15" t="s">
        <v>33</v>
      </c>
      <c r="H46" s="36" t="e">
        <f t="shared" si="9"/>
        <v>#VALUE!</v>
      </c>
    </row>
    <row r="47" spans="1:9" x14ac:dyDescent="0.35">
      <c r="A47" s="64" t="s">
        <v>29</v>
      </c>
      <c r="B47" s="22">
        <v>1</v>
      </c>
      <c r="C47" s="21" t="s">
        <v>27</v>
      </c>
      <c r="D47" s="108" t="s">
        <v>86</v>
      </c>
      <c r="E47" s="109">
        <v>214</v>
      </c>
      <c r="F47" s="24">
        <f t="shared" si="8"/>
        <v>214</v>
      </c>
      <c r="G47" s="15" t="s">
        <v>33</v>
      </c>
      <c r="H47" s="36" t="e">
        <f t="shared" si="9"/>
        <v>#VALUE!</v>
      </c>
    </row>
    <row r="48" spans="1:9" x14ac:dyDescent="0.35">
      <c r="A48" s="64" t="s">
        <v>34</v>
      </c>
      <c r="B48" s="22">
        <v>1</v>
      </c>
      <c r="C48" s="21" t="s">
        <v>27</v>
      </c>
      <c r="D48" s="114" t="s">
        <v>87</v>
      </c>
      <c r="E48" s="110">
        <v>147</v>
      </c>
      <c r="F48" s="24">
        <f>B48*E48</f>
        <v>147</v>
      </c>
      <c r="G48" s="15" t="s">
        <v>33</v>
      </c>
      <c r="H48" s="36" t="e">
        <f t="shared" si="9"/>
        <v>#VALUE!</v>
      </c>
    </row>
    <row r="49" spans="1:8" x14ac:dyDescent="0.35">
      <c r="A49" s="64" t="s">
        <v>35</v>
      </c>
      <c r="B49" s="22">
        <v>1</v>
      </c>
      <c r="C49" s="21" t="s">
        <v>42</v>
      </c>
      <c r="D49" s="108" t="s">
        <v>88</v>
      </c>
      <c r="E49" s="109">
        <v>270</v>
      </c>
      <c r="F49" s="24">
        <f t="shared" ref="F49:F51" si="10">B49*E49</f>
        <v>270</v>
      </c>
      <c r="G49" s="15" t="s">
        <v>33</v>
      </c>
      <c r="H49" s="36" t="e">
        <f t="shared" si="9"/>
        <v>#VALUE!</v>
      </c>
    </row>
    <row r="50" spans="1:8" x14ac:dyDescent="0.35">
      <c r="A50" s="64" t="s">
        <v>36</v>
      </c>
      <c r="B50" s="22">
        <v>1</v>
      </c>
      <c r="C50" s="21" t="s">
        <v>42</v>
      </c>
      <c r="D50" s="108" t="s">
        <v>89</v>
      </c>
      <c r="E50" s="109">
        <v>212</v>
      </c>
      <c r="F50" s="24">
        <f t="shared" si="10"/>
        <v>212</v>
      </c>
      <c r="G50" s="15" t="s">
        <v>33</v>
      </c>
      <c r="H50" s="36" t="e">
        <f t="shared" si="9"/>
        <v>#VALUE!</v>
      </c>
    </row>
    <row r="51" spans="1:8" x14ac:dyDescent="0.35">
      <c r="A51" s="64" t="s">
        <v>37</v>
      </c>
      <c r="B51" s="22">
        <v>1</v>
      </c>
      <c r="C51" s="21" t="s">
        <v>27</v>
      </c>
      <c r="D51" s="108" t="s">
        <v>90</v>
      </c>
      <c r="E51" s="109">
        <v>130</v>
      </c>
      <c r="F51" s="24">
        <f t="shared" si="10"/>
        <v>130</v>
      </c>
      <c r="G51" s="15" t="s">
        <v>33</v>
      </c>
      <c r="H51" s="36" t="e">
        <f t="shared" si="9"/>
        <v>#VALUE!</v>
      </c>
    </row>
    <row r="52" spans="1:8" x14ac:dyDescent="0.35">
      <c r="A52" s="64" t="s">
        <v>40</v>
      </c>
      <c r="B52" s="22">
        <v>1</v>
      </c>
      <c r="C52" s="21" t="s">
        <v>27</v>
      </c>
      <c r="D52" s="108" t="s">
        <v>91</v>
      </c>
      <c r="E52" s="109">
        <v>160</v>
      </c>
      <c r="F52" s="24">
        <f t="shared" ref="F52:F58" si="11">B52*E52</f>
        <v>160</v>
      </c>
      <c r="G52" s="15" t="s">
        <v>33</v>
      </c>
      <c r="H52" s="36" t="e">
        <f t="shared" si="7"/>
        <v>#VALUE!</v>
      </c>
    </row>
    <row r="53" spans="1:8" x14ac:dyDescent="0.35">
      <c r="A53" s="64" t="s">
        <v>52</v>
      </c>
      <c r="B53" s="115">
        <v>1</v>
      </c>
      <c r="C53" s="21" t="s">
        <v>27</v>
      </c>
      <c r="D53" s="108" t="s">
        <v>92</v>
      </c>
      <c r="E53" s="116">
        <v>204</v>
      </c>
      <c r="F53" s="24">
        <f t="shared" si="11"/>
        <v>204</v>
      </c>
      <c r="G53" s="15" t="s">
        <v>33</v>
      </c>
      <c r="H53" s="36" t="e">
        <f t="shared" si="7"/>
        <v>#VALUE!</v>
      </c>
    </row>
    <row r="54" spans="1:8" x14ac:dyDescent="0.35">
      <c r="A54" s="64" t="s">
        <v>53</v>
      </c>
      <c r="B54" s="115">
        <v>3</v>
      </c>
      <c r="C54" s="21" t="s">
        <v>27</v>
      </c>
      <c r="D54" s="108" t="s">
        <v>93</v>
      </c>
      <c r="E54" s="116">
        <v>1390</v>
      </c>
      <c r="F54" s="24">
        <f t="shared" si="11"/>
        <v>4170</v>
      </c>
      <c r="G54" s="15" t="s">
        <v>33</v>
      </c>
      <c r="H54" s="36" t="e">
        <f t="shared" si="7"/>
        <v>#VALUE!</v>
      </c>
    </row>
    <row r="55" spans="1:8" x14ac:dyDescent="0.35">
      <c r="A55" s="64" t="s">
        <v>54</v>
      </c>
      <c r="B55" s="115">
        <v>10</v>
      </c>
      <c r="C55" s="21" t="s">
        <v>27</v>
      </c>
      <c r="D55" s="114" t="s">
        <v>94</v>
      </c>
      <c r="E55" s="116">
        <v>16.2</v>
      </c>
      <c r="F55" s="24">
        <f t="shared" si="11"/>
        <v>162</v>
      </c>
      <c r="G55" s="15" t="s">
        <v>33</v>
      </c>
      <c r="H55" s="36" t="e">
        <f t="shared" si="7"/>
        <v>#VALUE!</v>
      </c>
    </row>
    <row r="56" spans="1:8" ht="29" x14ac:dyDescent="0.35">
      <c r="A56" s="64" t="s">
        <v>55</v>
      </c>
      <c r="B56" s="117">
        <v>36</v>
      </c>
      <c r="C56" s="21" t="s">
        <v>27</v>
      </c>
      <c r="D56" s="118" t="s">
        <v>95</v>
      </c>
      <c r="E56" s="109">
        <v>60</v>
      </c>
      <c r="F56" s="24">
        <f t="shared" si="11"/>
        <v>2160</v>
      </c>
      <c r="G56" s="15" t="s">
        <v>33</v>
      </c>
      <c r="H56" s="36" t="e">
        <f t="shared" si="7"/>
        <v>#VALUE!</v>
      </c>
    </row>
    <row r="57" spans="1:8" ht="15" customHeight="1" x14ac:dyDescent="0.35">
      <c r="A57" s="64" t="s">
        <v>56</v>
      </c>
      <c r="B57" s="117">
        <v>10</v>
      </c>
      <c r="C57" s="21" t="s">
        <v>27</v>
      </c>
      <c r="D57" s="118" t="s">
        <v>96</v>
      </c>
      <c r="E57" s="109">
        <v>35</v>
      </c>
      <c r="F57" s="24">
        <f t="shared" si="11"/>
        <v>350</v>
      </c>
      <c r="G57" s="15" t="s">
        <v>33</v>
      </c>
      <c r="H57" s="36" t="e">
        <f t="shared" si="7"/>
        <v>#VALUE!</v>
      </c>
    </row>
    <row r="58" spans="1:8" ht="15" thickBot="1" x14ac:dyDescent="0.4">
      <c r="A58" s="122" t="s">
        <v>57</v>
      </c>
      <c r="B58" s="123">
        <v>3</v>
      </c>
      <c r="C58" s="105" t="s">
        <v>27</v>
      </c>
      <c r="D58" s="124" t="s">
        <v>97</v>
      </c>
      <c r="E58" s="125">
        <v>50</v>
      </c>
      <c r="F58" s="25">
        <f t="shared" si="11"/>
        <v>150</v>
      </c>
      <c r="G58" s="26" t="s">
        <v>33</v>
      </c>
      <c r="H58" s="37" t="e">
        <f t="shared" si="7"/>
        <v>#VALUE!</v>
      </c>
    </row>
    <row r="59" spans="1:8" s="1" customFormat="1" ht="15" customHeight="1" thickBot="1" x14ac:dyDescent="0.4">
      <c r="A59" s="42"/>
      <c r="B59" s="43"/>
      <c r="C59" s="44"/>
      <c r="D59" s="8" t="s">
        <v>26</v>
      </c>
      <c r="E59" s="76">
        <f>SUM(F38:F58)</f>
        <v>11591</v>
      </c>
      <c r="F59" s="77"/>
      <c r="G59" s="74" t="e">
        <f>SUM(H38:H58)</f>
        <v>#VALUE!</v>
      </c>
      <c r="H59" s="75" t="e">
        <f>SUM(#REF!)</f>
        <v>#REF!</v>
      </c>
    </row>
    <row r="60" spans="1:8" s="1" customFormat="1" ht="15" customHeight="1" thickBot="1" x14ac:dyDescent="0.4">
      <c r="A60" s="3"/>
      <c r="B60" s="10"/>
      <c r="C60" s="3"/>
      <c r="D60" s="45" t="s">
        <v>31</v>
      </c>
      <c r="E60" s="4"/>
      <c r="F60" s="4">
        <f>E25+E35+E59</f>
        <v>11591</v>
      </c>
      <c r="G60" s="46"/>
      <c r="H60" s="46"/>
    </row>
    <row r="61" spans="1:8" ht="15" customHeight="1" thickBot="1" x14ac:dyDescent="0.4">
      <c r="A61" s="47"/>
      <c r="B61" s="48"/>
      <c r="C61" s="49"/>
      <c r="D61" s="50" t="s">
        <v>14</v>
      </c>
      <c r="E61" s="68"/>
      <c r="F61" s="69"/>
      <c r="G61" s="68" t="e">
        <f>SUM(G25+G35+G59)</f>
        <v>#VALUE!</v>
      </c>
      <c r="H61" s="69"/>
    </row>
    <row r="62" spans="1:8" ht="15" customHeight="1" x14ac:dyDescent="0.35">
      <c r="C62" s="51"/>
      <c r="D62" s="53"/>
      <c r="E62" s="54"/>
      <c r="F62" s="54"/>
      <c r="G62" s="54"/>
      <c r="H62" s="54"/>
    </row>
    <row r="63" spans="1:8" ht="15" customHeight="1" x14ac:dyDescent="0.35">
      <c r="A63" s="55" t="s">
        <v>22</v>
      </c>
      <c r="B63" s="56"/>
      <c r="C63" s="55"/>
      <c r="E63" s="27"/>
    </row>
    <row r="64" spans="1:8" ht="15" customHeight="1" x14ac:dyDescent="0.35">
      <c r="A64" s="55" t="s">
        <v>23</v>
      </c>
      <c r="B64" s="56"/>
      <c r="C64" s="55"/>
      <c r="E64" s="27"/>
    </row>
    <row r="65" spans="1:8" ht="15" customHeight="1" x14ac:dyDescent="0.35">
      <c r="A65" s="58" t="s">
        <v>16</v>
      </c>
      <c r="B65" s="72" t="s">
        <v>21</v>
      </c>
      <c r="C65" s="72"/>
      <c r="D65" s="72"/>
      <c r="G65" s="59" t="s">
        <v>18</v>
      </c>
      <c r="H65" s="55"/>
    </row>
    <row r="66" spans="1:8" ht="15" customHeight="1" x14ac:dyDescent="0.35">
      <c r="A66" s="58"/>
      <c r="B66" s="56"/>
      <c r="C66" s="55"/>
      <c r="D66" s="51"/>
      <c r="E66" s="55"/>
    </row>
    <row r="67" spans="1:8" ht="15" customHeight="1" x14ac:dyDescent="0.35">
      <c r="A67" s="58"/>
      <c r="B67" s="56"/>
      <c r="C67" s="55"/>
      <c r="D67" s="51"/>
      <c r="E67" s="55"/>
    </row>
    <row r="68" spans="1:8" x14ac:dyDescent="0.35">
      <c r="A68" s="58"/>
      <c r="B68" s="56"/>
      <c r="C68" s="55"/>
      <c r="D68" s="51"/>
      <c r="E68" s="55"/>
    </row>
    <row r="69" spans="1:8" x14ac:dyDescent="0.35">
      <c r="A69" s="56"/>
      <c r="B69" s="56"/>
      <c r="C69" s="60"/>
      <c r="D69" s="61"/>
      <c r="E69" s="61"/>
    </row>
    <row r="70" spans="1:8" x14ac:dyDescent="0.35">
      <c r="A70" s="27"/>
      <c r="D70" s="73" t="s">
        <v>24</v>
      </c>
      <c r="E70" s="73"/>
      <c r="F70" s="73"/>
      <c r="G70" s="73"/>
    </row>
    <row r="71" spans="1:8" x14ac:dyDescent="0.35">
      <c r="A71" s="27"/>
      <c r="B71" s="56"/>
      <c r="C71" s="60"/>
      <c r="D71" s="66" t="s">
        <v>20</v>
      </c>
      <c r="E71" s="66"/>
      <c r="F71" s="66"/>
      <c r="G71" s="66"/>
      <c r="H71" s="60"/>
    </row>
    <row r="72" spans="1:8" x14ac:dyDescent="0.35">
      <c r="C72" s="51"/>
      <c r="D72" s="66" t="s">
        <v>19</v>
      </c>
      <c r="E72" s="66"/>
      <c r="F72" s="66"/>
      <c r="G72" s="66"/>
      <c r="H72" s="60"/>
    </row>
    <row r="73" spans="1:8" x14ac:dyDescent="0.35">
      <c r="C73" s="51"/>
      <c r="D73" s="62"/>
    </row>
    <row r="74" spans="1:8" x14ac:dyDescent="0.35">
      <c r="C74" s="51"/>
      <c r="D74" s="62"/>
    </row>
    <row r="75" spans="1:8" x14ac:dyDescent="0.35">
      <c r="C75" s="51"/>
      <c r="D75" s="62"/>
    </row>
    <row r="76" spans="1:8" x14ac:dyDescent="0.35">
      <c r="C76" s="51"/>
      <c r="D76" s="62"/>
    </row>
    <row r="77" spans="1:8" x14ac:dyDescent="0.35">
      <c r="C77" s="51"/>
      <c r="D77" s="62"/>
    </row>
    <row r="78" spans="1:8" x14ac:dyDescent="0.35">
      <c r="C78" s="51"/>
      <c r="D78" s="62"/>
    </row>
    <row r="79" spans="1:8" x14ac:dyDescent="0.35">
      <c r="C79" s="51"/>
      <c r="D79" s="62"/>
    </row>
    <row r="80" spans="1:8" x14ac:dyDescent="0.35">
      <c r="C80" s="51"/>
      <c r="D80" s="62"/>
    </row>
    <row r="81" spans="4:6" x14ac:dyDescent="0.35">
      <c r="D81" s="62"/>
      <c r="F81" s="2"/>
    </row>
  </sheetData>
  <mergeCells count="14">
    <mergeCell ref="D72:G72"/>
    <mergeCell ref="A2:H2"/>
    <mergeCell ref="D71:G71"/>
    <mergeCell ref="E61:F61"/>
    <mergeCell ref="G61:H61"/>
    <mergeCell ref="A3:H3"/>
    <mergeCell ref="B65:D65"/>
    <mergeCell ref="D70:G70"/>
    <mergeCell ref="G25:H25"/>
    <mergeCell ref="E25:F25"/>
    <mergeCell ref="E59:F59"/>
    <mergeCell ref="G59:H59"/>
    <mergeCell ref="E35:F35"/>
    <mergeCell ref="G35:H35"/>
  </mergeCells>
  <phoneticPr fontId="12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