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1" documentId="14_{51907E67-1996-4A0A-B6BD-6ED018398BBA}" xr6:coauthVersionLast="36" xr6:coauthVersionMax="36" xr10:uidLastSave="{6C9308D1-28E9-43D1-99A6-F185F4714DF3}"/>
  <bookViews>
    <workbookView xWindow="19110" yWindow="0" windowWidth="19380" windowHeight="20970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G41" i="19" l="1"/>
  <c r="G15" i="19"/>
  <c r="H19" i="19" l="1"/>
  <c r="H18" i="19"/>
  <c r="H20" i="19"/>
  <c r="H35" i="19" l="1"/>
  <c r="F35" i="19"/>
  <c r="H34" i="19"/>
  <c r="F34" i="19"/>
  <c r="H33" i="19"/>
  <c r="F33" i="19"/>
  <c r="H32" i="19"/>
  <c r="F32" i="19"/>
  <c r="H31" i="19"/>
  <c r="F31" i="19"/>
  <c r="H30" i="19"/>
  <c r="F30" i="19"/>
  <c r="H29" i="19"/>
  <c r="F29" i="19"/>
  <c r="H28" i="19"/>
  <c r="F28" i="19"/>
  <c r="H27" i="19"/>
  <c r="F27" i="19"/>
  <c r="H26" i="19"/>
  <c r="F26" i="19"/>
  <c r="H40" i="19"/>
  <c r="F40" i="19"/>
  <c r="H39" i="19"/>
  <c r="F39" i="19"/>
  <c r="H38" i="19"/>
  <c r="F38" i="19"/>
  <c r="H37" i="19"/>
  <c r="F37" i="19"/>
  <c r="H36" i="19"/>
  <c r="F36" i="19"/>
  <c r="H14" i="19" l="1"/>
  <c r="H13" i="19"/>
  <c r="H12" i="19"/>
  <c r="H11" i="19"/>
  <c r="H10" i="19"/>
  <c r="H9" i="19"/>
  <c r="H8" i="19"/>
  <c r="H7" i="19"/>
  <c r="H6" i="19"/>
  <c r="H22" i="19" l="1"/>
  <c r="H21" i="19"/>
  <c r="H17" i="19"/>
  <c r="H23" i="19" s="1"/>
  <c r="G23" i="19" l="1"/>
  <c r="E41" i="19" l="1"/>
  <c r="F42" i="19" l="1"/>
  <c r="H41" i="19"/>
  <c r="G43" i="19" l="1"/>
  <c r="H15" i="19" l="1"/>
</calcChain>
</file>

<file path=xl/sharedStrings.xml><?xml version="1.0" encoding="utf-8"?>
<sst xmlns="http://schemas.openxmlformats.org/spreadsheetml/2006/main" count="159" uniqueCount="74">
  <si>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</si>
  <si>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</si>
  <si>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</si>
  <si>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</si>
  <si>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</si>
  <si>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</si>
  <si>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</si>
  <si>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</si>
  <si>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</si>
  <si>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</si>
  <si>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</si>
  <si>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</si>
  <si>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</si>
  <si>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</si>
  <si>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</si>
  <si>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</si>
  <si>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</si>
  <si>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</si>
  <si>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</si>
  <si>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</si>
  <si>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</si>
  <si>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</si>
  <si>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</si>
  <si>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</si>
  <si>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</si>
  <si>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</si>
  <si>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</si>
  <si>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</si>
  <si>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</si>
  <si>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</si>
  <si>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</si>
  <si>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</si>
  <si>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</si>
  <si>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</si>
  <si>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11.</t>
  </si>
  <si>
    <t>12.</t>
  </si>
  <si>
    <t>13.</t>
  </si>
  <si>
    <t>14.</t>
  </si>
  <si>
    <t>Mezisoučet za sklad energetiky:</t>
  </si>
  <si>
    <t>Dodávka do skladu energetiky, převezme Uramová Milena, tel.č. +420 597 321 217, místnost B 109 (Sklad elektro), 17.listopadu 15, Ostrava - Poruba</t>
  </si>
  <si>
    <t>15.</t>
  </si>
  <si>
    <t>bal</t>
  </si>
  <si>
    <t xml:space="preserve">ks </t>
  </si>
  <si>
    <t>Dodávka zámečnického materiálu 9/2024</t>
  </si>
  <si>
    <t>klínový řemen SPZ 1537 Lw x 1550 La</t>
  </si>
  <si>
    <t>kapsový filtr 592x592x450/7 F7 MC7</t>
  </si>
  <si>
    <t>kapsový filtr 592x592x380/5 G4</t>
  </si>
  <si>
    <t>kapsový filtr 287x592x380/3 G4</t>
  </si>
  <si>
    <t>kapsový filtr 592x592x380/7 F7 MC7</t>
  </si>
  <si>
    <t>kapsový filtr 287x592x380/4 F7 MC7</t>
  </si>
  <si>
    <t>Nádoba na zimní posyp 120l bez výsypného otvoru</t>
  </si>
  <si>
    <t>Pistol na silikon profi  23691011</t>
  </si>
  <si>
    <t>vrut celozápustný 5x60 bal/100ks</t>
  </si>
  <si>
    <t>vrut celozápustný 5x80 bal/100ks</t>
  </si>
  <si>
    <t>lepidlo ponal PU construct 420g</t>
  </si>
  <si>
    <t>kotouč řezný diamant Festa  125x20        23800934</t>
  </si>
  <si>
    <t>pružinka k bezpečnostnímu kování</t>
  </si>
  <si>
    <t>zámek zadlabavací 90/60 (02-04 )P-L vložkový</t>
  </si>
  <si>
    <t>FO-Laura2-R (ONS-Nikel broušený) koule klika levá rozeta PZ</t>
  </si>
  <si>
    <t>Vozík FAVORIT 12" MSG 45x64x28, 120kg,  EAN 8594173960107</t>
  </si>
  <si>
    <t>Kladivo kombinované SDS+D25333K 950W 3,7kg 3,5J</t>
  </si>
  <si>
    <t>svěrák zámečnický YORK šířka čelistí 125mm</t>
  </si>
  <si>
    <t>schůdky ocelové skládací dvoustupňové, pracovní výška cca 47 cm, např. GEKO EAN:5901477163180, EXTOL,….. součásti dodávky Návod k použití, Prohlášení o shodě.</t>
  </si>
  <si>
    <t>Dveřní kování ACT- LIDA SBL R PZ KL/KO L NEREZ, ASC00135</t>
  </si>
  <si>
    <t>Vytlačovací pistole FESTA 38005 ALU 310ml</t>
  </si>
  <si>
    <t xml:space="preserve">Vruty 2,5x16mm </t>
  </si>
  <si>
    <t xml:space="preserve">Vruty 5x80mm </t>
  </si>
  <si>
    <t>Vruty 3x25</t>
  </si>
  <si>
    <t>Kroužek pod závěs 10 zinek bílý EAN 8590285317815</t>
  </si>
  <si>
    <t>Stretch fólie transparentní  ruční 50cm, 23µm, 160m</t>
  </si>
  <si>
    <t>Zámek DOZ 60 02-03 P+L</t>
  </si>
  <si>
    <t xml:space="preserve">Kovová ochrana rohu stěny 40x40, délka 1,5m, bílá </t>
  </si>
  <si>
    <t>Řezačka dlažby MONTOLIT MASTERPIUMA 63P5 L63cm/44x44 PROFI Kód:142464, EAN:8023743028577</t>
  </si>
  <si>
    <t>WD-MONTOLIT ampule oleje pro MASTERPIUMA 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</si>
</sst>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name val="Segoe UI"/>
      <family val="2"/>
      <charset val="238"/>
    </font>
    <font>
      <sz val="11"/>
      <color indexed="8"/>
      <name val="Calibri"/>
      <family val="2"/>
      <charset val="238"/>
    </font>
    <font>
      <sz val="11"/>
      <color rgb="FF42424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93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164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164" fontId="12" fillId="0" borderId="26" xfId="0" applyNumberFormat="1" applyFont="1" applyBorder="1" applyAlignment="1" applyProtection="1">
      <alignment horizontal="right" vertical="center"/>
      <protection locked="0"/>
    </xf>
    <xf numFmtId="164" fontId="12" fillId="2" borderId="26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27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8" fillId="0" borderId="10" xfId="0" applyFont="1" applyBorder="1"/>
    <xf numFmtId="0" fontId="1" fillId="0" borderId="1" xfId="0" applyFont="1" applyBorder="1" applyAlignment="1">
      <alignment horizontal="center"/>
    </xf>
    <xf numFmtId="0" fontId="18" fillId="0" borderId="1" xfId="0" applyFont="1" applyBorder="1"/>
    <xf numFmtId="0" fontId="1" fillId="0" borderId="26" xfId="0" applyFont="1" applyBorder="1" applyAlignment="1">
      <alignment horizontal="center"/>
    </xf>
    <xf numFmtId="0" fontId="18" fillId="0" borderId="26" xfId="0" applyFont="1" applyBorder="1"/>
    <xf numFmtId="0" fontId="19" fillId="0" borderId="1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left" vertical="center" wrapText="1"/>
    </xf>
    <xf numFmtId="0" fontId="19" fillId="0" borderId="7" xfId="0" applyFont="1" applyFill="1" applyBorder="1" applyAlignment="1" applyProtection="1">
      <alignment horizontal="left" vertical="center" wrapText="1"/>
    </xf>
    <xf numFmtId="0" fontId="20" fillId="0" borderId="1" xfId="0" applyFont="1" applyBorder="1"/>
    <xf numFmtId="0" fontId="20" fillId="0" borderId="28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3"/>
  <sheetViews>
    <sheetView tabSelected="1" zoomScale="80" zoomScaleNormal="80" workbookViewId="0">
      <selection activeCell="D1" sqref="D1"/>
    </sheetView>
  </sheetViews>
  <sheetFormatPr defaultColWidth="9.1796875" defaultRowHeight="14.5" x14ac:dyDescent="0.35"/>
  <cols>
    <col min="1" max="1" width="4.26953125" style="51" customWidth="1"/>
    <col min="2" max="2" width="5.1796875" style="52" bestFit="1" customWidth="1"/>
    <col min="3" max="3" width="4.453125" style="27" customWidth="1"/>
    <col min="4" max="4" width="103.1796875" style="27" customWidth="1"/>
    <col min="5" max="6" width="8.984375E-2" style="57" customWidth="1"/>
    <col min="7" max="7" width="18" style="57" customWidth="1"/>
    <col min="8" max="8" width="14.1796875" style="57" customWidth="1"/>
    <col min="9" max="16384" width="9.1796875" style="27"/>
  </cols>
  <sheetData>
    <row r="2" spans="1:8" ht="16" customHeight="1" x14ac:dyDescent="0.35">
      <c r="A2" s="66" t="s">
        <v>17</v>
      </c>
      <c r="B2" s="66"/>
      <c r="C2" s="66"/>
      <c r="D2" s="66"/>
      <c r="E2" s="66"/>
      <c r="F2" s="66"/>
      <c r="G2" s="66"/>
      <c r="H2" s="66"/>
    </row>
    <row r="3" spans="1:8" s="1" customFormat="1" ht="16" customHeight="1" x14ac:dyDescent="0.35">
      <c r="A3" s="69" t="s">
        <v>43</v>
      </c>
      <c r="B3" s="70"/>
      <c r="C3" s="70"/>
      <c r="D3" s="70"/>
      <c r="E3" s="70"/>
      <c r="F3" s="70"/>
      <c r="G3" s="70"/>
      <c r="H3" s="70"/>
    </row>
    <row r="4" spans="1:8" s="1" customFormat="1" ht="16" customHeight="1" thickBot="1" x14ac:dyDescent="0.4">
      <c r="A4" s="28"/>
      <c r="B4" s="30"/>
      <c r="C4" s="29"/>
      <c r="D4" s="29"/>
      <c r="E4" s="29"/>
      <c r="F4" s="29"/>
      <c r="G4" s="29"/>
      <c r="H4" s="29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31" t="s">
        <v>30</v>
      </c>
      <c r="E5" s="7" t="s">
        <v>12</v>
      </c>
      <c r="F5" s="7" t="s">
        <v>13</v>
      </c>
      <c r="G5" s="7" t="s">
        <v>10</v>
      </c>
      <c r="H5" s="32" t="s">
        <v>11</v>
      </c>
    </row>
    <row r="6" spans="1:8" x14ac:dyDescent="0.35">
      <c r="A6" s="63" t="s">
        <v>1</v>
      </c>
      <c r="B6" s="85">
        <v>6</v>
      </c>
      <c r="C6" s="85" t="s">
        <v>27</v>
      </c>
      <c r="D6" s="86" t="s">
        <v>50</v>
      </c>
      <c r="E6" s="23"/>
      <c r="F6" s="23"/>
      <c r="G6" s="14" t="s">
        <v>33</v>
      </c>
      <c r="H6" s="34" t="e">
        <f t="shared" ref="H6:H14" si="0">B6*G6</f>
        <v>#VALUE!</v>
      </c>
    </row>
    <row r="7" spans="1:8" x14ac:dyDescent="0.35">
      <c r="A7" s="64" t="s">
        <v>2</v>
      </c>
      <c r="B7" s="85">
        <v>1</v>
      </c>
      <c r="C7" s="85" t="s">
        <v>27</v>
      </c>
      <c r="D7" s="86" t="s">
        <v>51</v>
      </c>
      <c r="E7" s="24"/>
      <c r="F7" s="24"/>
      <c r="G7" s="15" t="s">
        <v>33</v>
      </c>
      <c r="H7" s="36" t="e">
        <f t="shared" si="0"/>
        <v>#VALUE!</v>
      </c>
    </row>
    <row r="8" spans="1:8" x14ac:dyDescent="0.35">
      <c r="A8" s="64" t="s">
        <v>3</v>
      </c>
      <c r="B8" s="85">
        <v>3</v>
      </c>
      <c r="C8" s="85" t="s">
        <v>41</v>
      </c>
      <c r="D8" s="86" t="s">
        <v>52</v>
      </c>
      <c r="E8" s="24"/>
      <c r="F8" s="24"/>
      <c r="G8" s="15" t="s">
        <v>33</v>
      </c>
      <c r="H8" s="36" t="e">
        <f t="shared" si="0"/>
        <v>#VALUE!</v>
      </c>
    </row>
    <row r="9" spans="1:8" x14ac:dyDescent="0.35">
      <c r="A9" s="64" t="s">
        <v>4</v>
      </c>
      <c r="B9" s="85">
        <v>3</v>
      </c>
      <c r="C9" s="85" t="s">
        <v>41</v>
      </c>
      <c r="D9" s="87" t="s">
        <v>53</v>
      </c>
      <c r="E9" s="24"/>
      <c r="F9" s="24"/>
      <c r="G9" s="15" t="s">
        <v>33</v>
      </c>
      <c r="H9" s="36" t="e">
        <f t="shared" si="0"/>
        <v>#VALUE!</v>
      </c>
    </row>
    <row r="10" spans="1:8" x14ac:dyDescent="0.35">
      <c r="A10" s="64" t="s">
        <v>5</v>
      </c>
      <c r="B10" s="85">
        <v>3</v>
      </c>
      <c r="C10" s="85" t="s">
        <v>27</v>
      </c>
      <c r="D10" s="86" t="s">
        <v>54</v>
      </c>
      <c r="E10" s="24"/>
      <c r="F10" s="24"/>
      <c r="G10" s="15" t="s">
        <v>33</v>
      </c>
      <c r="H10" s="36" t="e">
        <f t="shared" si="0"/>
        <v>#VALUE!</v>
      </c>
    </row>
    <row r="11" spans="1:8" x14ac:dyDescent="0.35">
      <c r="A11" s="64" t="s">
        <v>6</v>
      </c>
      <c r="B11" s="85">
        <v>2</v>
      </c>
      <c r="C11" s="85" t="s">
        <v>27</v>
      </c>
      <c r="D11" s="86" t="s">
        <v>55</v>
      </c>
      <c r="E11" s="24"/>
      <c r="F11" s="24"/>
      <c r="G11" s="15" t="s">
        <v>33</v>
      </c>
      <c r="H11" s="36" t="e">
        <f t="shared" si="0"/>
        <v>#VALUE!</v>
      </c>
    </row>
    <row r="12" spans="1:8" x14ac:dyDescent="0.3">
      <c r="A12" s="64" t="s">
        <v>7</v>
      </c>
      <c r="B12" s="85">
        <v>10</v>
      </c>
      <c r="C12" s="85" t="s">
        <v>27</v>
      </c>
      <c r="D12" s="88" t="s">
        <v>56</v>
      </c>
      <c r="E12" s="24"/>
      <c r="F12" s="24"/>
      <c r="G12" s="15" t="s">
        <v>33</v>
      </c>
      <c r="H12" s="36" t="e">
        <f t="shared" si="0"/>
        <v>#VALUE!</v>
      </c>
    </row>
    <row r="13" spans="1:8" x14ac:dyDescent="0.3">
      <c r="A13" s="64" t="s">
        <v>8</v>
      </c>
      <c r="B13" s="85">
        <v>6</v>
      </c>
      <c r="C13" s="85" t="s">
        <v>27</v>
      </c>
      <c r="D13" s="89" t="s">
        <v>57</v>
      </c>
      <c r="E13" s="24"/>
      <c r="F13" s="24"/>
      <c r="G13" s="15" t="s">
        <v>33</v>
      </c>
      <c r="H13" s="36" t="e">
        <f t="shared" si="0"/>
        <v>#VALUE!</v>
      </c>
    </row>
    <row r="14" spans="1:8" x14ac:dyDescent="0.3">
      <c r="A14" s="64" t="s">
        <v>28</v>
      </c>
      <c r="B14" s="85">
        <v>1</v>
      </c>
      <c r="C14" s="85" t="s">
        <v>27</v>
      </c>
      <c r="D14" s="89" t="s">
        <v>58</v>
      </c>
      <c r="E14" s="24"/>
      <c r="F14" s="24"/>
      <c r="G14" s="15" t="s">
        <v>33</v>
      </c>
      <c r="H14" s="36" t="e">
        <f t="shared" si="0"/>
        <v>#VALUE!</v>
      </c>
    </row>
    <row r="15" spans="1:8" s="1" customFormat="1" ht="15" customHeight="1" thickBot="1" x14ac:dyDescent="0.4">
      <c r="A15" s="11"/>
      <c r="B15" s="12"/>
      <c r="C15" s="13"/>
      <c r="D15" s="8" t="s">
        <v>32</v>
      </c>
      <c r="E15" s="75"/>
      <c r="F15" s="76"/>
      <c r="G15" s="73" t="e">
        <f>SUM(H6:H14)</f>
        <v>#VALUE!</v>
      </c>
      <c r="H15" s="74" t="e">
        <f>SUM(H5:H14)</f>
        <v>#VALUE!</v>
      </c>
    </row>
    <row r="16" spans="1:8" s="1" customFormat="1" ht="49.5" customHeight="1" thickBot="1" x14ac:dyDescent="0.4">
      <c r="A16" s="5" t="s">
        <v>15</v>
      </c>
      <c r="B16" s="9" t="s">
        <v>9</v>
      </c>
      <c r="C16" s="6" t="s">
        <v>0</v>
      </c>
      <c r="D16" s="31" t="s">
        <v>39</v>
      </c>
      <c r="E16" s="7" t="s">
        <v>12</v>
      </c>
      <c r="F16" s="7" t="s">
        <v>13</v>
      </c>
      <c r="G16" s="7" t="s">
        <v>10</v>
      </c>
      <c r="H16" s="32" t="s">
        <v>11</v>
      </c>
    </row>
    <row r="17" spans="1:9" ht="16.5" x14ac:dyDescent="0.45">
      <c r="A17" s="33" t="s">
        <v>1</v>
      </c>
      <c r="B17" s="79">
        <v>2</v>
      </c>
      <c r="C17" s="79" t="s">
        <v>27</v>
      </c>
      <c r="D17" s="80" t="s">
        <v>44</v>
      </c>
      <c r="E17" s="23"/>
      <c r="F17" s="23"/>
      <c r="G17" s="14" t="s">
        <v>33</v>
      </c>
      <c r="H17" s="34" t="e">
        <f t="shared" ref="H17:H22" si="1">B17*G17</f>
        <v>#VALUE!</v>
      </c>
    </row>
    <row r="18" spans="1:9" ht="16.5" x14ac:dyDescent="0.45">
      <c r="A18" s="35" t="s">
        <v>2</v>
      </c>
      <c r="B18" s="81">
        <v>6</v>
      </c>
      <c r="C18" s="81" t="s">
        <v>27</v>
      </c>
      <c r="D18" s="82" t="s">
        <v>45</v>
      </c>
      <c r="E18" s="24"/>
      <c r="F18" s="24"/>
      <c r="G18" s="15" t="s">
        <v>33</v>
      </c>
      <c r="H18" s="36" t="e">
        <f t="shared" si="1"/>
        <v>#VALUE!</v>
      </c>
    </row>
    <row r="19" spans="1:9" ht="16.5" x14ac:dyDescent="0.45">
      <c r="A19" s="77" t="s">
        <v>3</v>
      </c>
      <c r="B19" s="81">
        <v>13</v>
      </c>
      <c r="C19" s="81" t="s">
        <v>27</v>
      </c>
      <c r="D19" s="82" t="s">
        <v>46</v>
      </c>
      <c r="E19" s="24"/>
      <c r="F19" s="24"/>
      <c r="G19" s="15" t="s">
        <v>33</v>
      </c>
      <c r="H19" s="36" t="e">
        <f t="shared" ref="H19" si="2">B19*G19</f>
        <v>#VALUE!</v>
      </c>
    </row>
    <row r="20" spans="1:9" ht="16.5" x14ac:dyDescent="0.45">
      <c r="A20" s="77" t="s">
        <v>4</v>
      </c>
      <c r="B20" s="81">
        <v>2</v>
      </c>
      <c r="C20" s="81" t="s">
        <v>27</v>
      </c>
      <c r="D20" s="82" t="s">
        <v>47</v>
      </c>
      <c r="E20" s="24"/>
      <c r="F20" s="24"/>
      <c r="G20" s="15" t="s">
        <v>33</v>
      </c>
      <c r="H20" s="36" t="e">
        <f t="shared" ref="H20" si="3">B20*G20</f>
        <v>#VALUE!</v>
      </c>
    </row>
    <row r="21" spans="1:9" ht="16.5" x14ac:dyDescent="0.45">
      <c r="A21" s="77" t="s">
        <v>5</v>
      </c>
      <c r="B21" s="81">
        <v>1</v>
      </c>
      <c r="C21" s="81" t="s">
        <v>27</v>
      </c>
      <c r="D21" s="82" t="s">
        <v>48</v>
      </c>
      <c r="E21" s="24"/>
      <c r="F21" s="24"/>
      <c r="G21" s="15" t="s">
        <v>33</v>
      </c>
      <c r="H21" s="36" t="e">
        <f t="shared" si="1"/>
        <v>#VALUE!</v>
      </c>
    </row>
    <row r="22" spans="1:9" ht="17" thickBot="1" x14ac:dyDescent="0.5">
      <c r="A22" s="78" t="s">
        <v>6</v>
      </c>
      <c r="B22" s="83">
        <v>1</v>
      </c>
      <c r="C22" s="83" t="s">
        <v>27</v>
      </c>
      <c r="D22" s="84" t="s">
        <v>49</v>
      </c>
      <c r="E22" s="25"/>
      <c r="F22" s="25"/>
      <c r="G22" s="26" t="s">
        <v>33</v>
      </c>
      <c r="H22" s="37" t="e">
        <f t="shared" si="1"/>
        <v>#VALUE!</v>
      </c>
    </row>
    <row r="23" spans="1:9" s="1" customFormat="1" ht="15" customHeight="1" thickBot="1" x14ac:dyDescent="0.4">
      <c r="A23" s="11"/>
      <c r="B23" s="12"/>
      <c r="C23" s="13"/>
      <c r="D23" s="8" t="s">
        <v>38</v>
      </c>
      <c r="E23" s="75"/>
      <c r="F23" s="76"/>
      <c r="G23" s="73" t="e">
        <f>SUM(H17:H22)</f>
        <v>#VALUE!</v>
      </c>
      <c r="H23" s="74" t="e">
        <f>SUM(H16:H22)</f>
        <v>#VALUE!</v>
      </c>
    </row>
    <row r="24" spans="1:9" s="1" customFormat="1" ht="15" customHeight="1" thickBot="1" x14ac:dyDescent="0.4">
      <c r="A24" s="16"/>
      <c r="B24" s="17"/>
      <c r="C24" s="18"/>
      <c r="D24" s="38"/>
      <c r="E24" s="19"/>
      <c r="F24" s="20"/>
      <c r="G24" s="39"/>
      <c r="H24" s="40"/>
    </row>
    <row r="25" spans="1:9" s="1" customFormat="1" ht="60" customHeight="1" thickBot="1" x14ac:dyDescent="0.4">
      <c r="A25" s="5" t="s">
        <v>15</v>
      </c>
      <c r="B25" s="9" t="s">
        <v>9</v>
      </c>
      <c r="C25" s="6" t="s">
        <v>0</v>
      </c>
      <c r="D25" s="31" t="s">
        <v>25</v>
      </c>
      <c r="E25" s="7" t="s">
        <v>12</v>
      </c>
      <c r="F25" s="7" t="s">
        <v>13</v>
      </c>
      <c r="G25" s="7" t="s">
        <v>10</v>
      </c>
      <c r="H25" s="32" t="s">
        <v>11</v>
      </c>
      <c r="I25" s="41"/>
    </row>
    <row r="26" spans="1:9" x14ac:dyDescent="0.35">
      <c r="A26" s="63" t="s">
        <v>1</v>
      </c>
      <c r="B26" s="22">
        <v>1</v>
      </c>
      <c r="C26" s="21" t="s">
        <v>27</v>
      </c>
      <c r="D26" s="90" t="s">
        <v>59</v>
      </c>
      <c r="E26" s="23">
        <v>2490</v>
      </c>
      <c r="F26" s="23">
        <f>B26*E26</f>
        <v>2490</v>
      </c>
      <c r="G26" s="14" t="s">
        <v>33</v>
      </c>
      <c r="H26" s="34" t="e">
        <f t="shared" ref="H26:H35" si="4">B26*G26</f>
        <v>#VALUE!</v>
      </c>
    </row>
    <row r="27" spans="1:9" x14ac:dyDescent="0.35">
      <c r="A27" s="64" t="s">
        <v>2</v>
      </c>
      <c r="B27" s="22">
        <v>1</v>
      </c>
      <c r="C27" s="21" t="s">
        <v>27</v>
      </c>
      <c r="D27" s="90" t="s">
        <v>60</v>
      </c>
      <c r="E27" s="24">
        <v>6100</v>
      </c>
      <c r="F27" s="24">
        <f t="shared" ref="F27:F35" si="5">B27*E27</f>
        <v>6100</v>
      </c>
      <c r="G27" s="15" t="s">
        <v>33</v>
      </c>
      <c r="H27" s="36" t="e">
        <f t="shared" si="4"/>
        <v>#VALUE!</v>
      </c>
    </row>
    <row r="28" spans="1:9" x14ac:dyDescent="0.35">
      <c r="A28" s="64" t="s">
        <v>3</v>
      </c>
      <c r="B28" s="22">
        <v>1</v>
      </c>
      <c r="C28" s="21" t="s">
        <v>27</v>
      </c>
      <c r="D28" s="90" t="s">
        <v>61</v>
      </c>
      <c r="E28" s="24">
        <v>4500</v>
      </c>
      <c r="F28" s="24">
        <f t="shared" si="5"/>
        <v>4500</v>
      </c>
      <c r="G28" s="15" t="s">
        <v>33</v>
      </c>
      <c r="H28" s="36" t="e">
        <f t="shared" si="4"/>
        <v>#VALUE!</v>
      </c>
    </row>
    <row r="29" spans="1:9" ht="29" x14ac:dyDescent="0.35">
      <c r="A29" s="64" t="s">
        <v>4</v>
      </c>
      <c r="B29" s="22">
        <v>1</v>
      </c>
      <c r="C29" s="21" t="s">
        <v>27</v>
      </c>
      <c r="D29" s="90" t="s">
        <v>62</v>
      </c>
      <c r="E29" s="24">
        <v>800</v>
      </c>
      <c r="F29" s="24">
        <f t="shared" si="5"/>
        <v>800</v>
      </c>
      <c r="G29" s="15" t="s">
        <v>33</v>
      </c>
      <c r="H29" s="36" t="e">
        <f t="shared" si="4"/>
        <v>#VALUE!</v>
      </c>
    </row>
    <row r="30" spans="1:9" x14ac:dyDescent="0.35">
      <c r="A30" s="64" t="s">
        <v>5</v>
      </c>
      <c r="B30" s="22">
        <v>15</v>
      </c>
      <c r="C30" s="21" t="s">
        <v>27</v>
      </c>
      <c r="D30" s="90" t="s">
        <v>63</v>
      </c>
      <c r="E30" s="24">
        <v>883</v>
      </c>
      <c r="F30" s="24">
        <f t="shared" si="5"/>
        <v>13245</v>
      </c>
      <c r="G30" s="15" t="s">
        <v>33</v>
      </c>
      <c r="H30" s="36" t="e">
        <f t="shared" si="4"/>
        <v>#VALUE!</v>
      </c>
    </row>
    <row r="31" spans="1:9" x14ac:dyDescent="0.35">
      <c r="A31" s="64" t="s">
        <v>6</v>
      </c>
      <c r="B31" s="22">
        <v>2</v>
      </c>
      <c r="C31" s="21" t="s">
        <v>27</v>
      </c>
      <c r="D31" s="90" t="s">
        <v>64</v>
      </c>
      <c r="E31" s="24">
        <v>184</v>
      </c>
      <c r="F31" s="24">
        <f t="shared" si="5"/>
        <v>368</v>
      </c>
      <c r="G31" s="15" t="s">
        <v>33</v>
      </c>
      <c r="H31" s="36" t="e">
        <f t="shared" si="4"/>
        <v>#VALUE!</v>
      </c>
    </row>
    <row r="32" spans="1:9" ht="15" customHeight="1" x14ac:dyDescent="0.35">
      <c r="A32" s="64" t="s">
        <v>7</v>
      </c>
      <c r="B32" s="22">
        <v>500</v>
      </c>
      <c r="C32" s="21" t="s">
        <v>27</v>
      </c>
      <c r="D32" s="90" t="s">
        <v>65</v>
      </c>
      <c r="E32" s="24">
        <v>0.11</v>
      </c>
      <c r="F32" s="24">
        <f t="shared" si="5"/>
        <v>55</v>
      </c>
      <c r="G32" s="15" t="s">
        <v>33</v>
      </c>
      <c r="H32" s="36" t="e">
        <f t="shared" si="4"/>
        <v>#VALUE!</v>
      </c>
    </row>
    <row r="33" spans="1:8" x14ac:dyDescent="0.35">
      <c r="A33" s="64" t="s">
        <v>8</v>
      </c>
      <c r="B33" s="22">
        <v>500</v>
      </c>
      <c r="C33" s="21" t="s">
        <v>42</v>
      </c>
      <c r="D33" s="90" t="s">
        <v>66</v>
      </c>
      <c r="E33" s="24">
        <v>1.1000000000000001</v>
      </c>
      <c r="F33" s="24">
        <f t="shared" si="5"/>
        <v>550</v>
      </c>
      <c r="G33" s="15" t="s">
        <v>33</v>
      </c>
      <c r="H33" s="36" t="e">
        <f t="shared" si="4"/>
        <v>#VALUE!</v>
      </c>
    </row>
    <row r="34" spans="1:8" x14ac:dyDescent="0.35">
      <c r="A34" s="64" t="s">
        <v>28</v>
      </c>
      <c r="B34" s="22">
        <v>300</v>
      </c>
      <c r="C34" s="21" t="s">
        <v>27</v>
      </c>
      <c r="D34" s="91" t="s">
        <v>67</v>
      </c>
      <c r="E34" s="24">
        <v>0.12</v>
      </c>
      <c r="F34" s="24">
        <f t="shared" si="5"/>
        <v>36</v>
      </c>
      <c r="G34" s="15" t="s">
        <v>33</v>
      </c>
      <c r="H34" s="36" t="e">
        <f t="shared" si="4"/>
        <v>#VALUE!</v>
      </c>
    </row>
    <row r="35" spans="1:8" x14ac:dyDescent="0.35">
      <c r="A35" s="64" t="s">
        <v>29</v>
      </c>
      <c r="B35" s="22">
        <v>50</v>
      </c>
      <c r="C35" s="21" t="s">
        <v>27</v>
      </c>
      <c r="D35" s="92" t="s">
        <v>68</v>
      </c>
      <c r="E35" s="24">
        <v>3.1</v>
      </c>
      <c r="F35" s="24">
        <f t="shared" si="5"/>
        <v>155</v>
      </c>
      <c r="G35" s="15" t="s">
        <v>33</v>
      </c>
      <c r="H35" s="36" t="e">
        <f t="shared" si="4"/>
        <v>#VALUE!</v>
      </c>
    </row>
    <row r="36" spans="1:8" x14ac:dyDescent="0.35">
      <c r="A36" s="64" t="s">
        <v>34</v>
      </c>
      <c r="B36" s="22">
        <v>2</v>
      </c>
      <c r="C36" s="21" t="s">
        <v>27</v>
      </c>
      <c r="D36" s="90" t="s">
        <v>69</v>
      </c>
      <c r="E36" s="24">
        <v>130</v>
      </c>
      <c r="F36" s="24">
        <f>B36*E36</f>
        <v>260</v>
      </c>
      <c r="G36" s="15" t="s">
        <v>33</v>
      </c>
      <c r="H36" s="36" t="e">
        <f t="shared" ref="H36:H40" si="6">B36*G36</f>
        <v>#VALUE!</v>
      </c>
    </row>
    <row r="37" spans="1:8" x14ac:dyDescent="0.35">
      <c r="A37" s="64" t="s">
        <v>35</v>
      </c>
      <c r="B37" s="22">
        <v>20</v>
      </c>
      <c r="C37" s="21" t="s">
        <v>42</v>
      </c>
      <c r="D37" s="90" t="s">
        <v>70</v>
      </c>
      <c r="E37" s="24">
        <v>386</v>
      </c>
      <c r="F37" s="24">
        <f t="shared" ref="F37:F40" si="7">B37*E37</f>
        <v>7720</v>
      </c>
      <c r="G37" s="15" t="s">
        <v>33</v>
      </c>
      <c r="H37" s="36" t="e">
        <f t="shared" si="6"/>
        <v>#VALUE!</v>
      </c>
    </row>
    <row r="38" spans="1:8" x14ac:dyDescent="0.35">
      <c r="A38" s="64" t="s">
        <v>36</v>
      </c>
      <c r="B38" s="22">
        <v>5</v>
      </c>
      <c r="C38" s="21" t="s">
        <v>42</v>
      </c>
      <c r="D38" s="92" t="s">
        <v>71</v>
      </c>
      <c r="E38" s="24">
        <v>77</v>
      </c>
      <c r="F38" s="24">
        <f t="shared" si="7"/>
        <v>385</v>
      </c>
      <c r="G38" s="15" t="s">
        <v>33</v>
      </c>
      <c r="H38" s="36" t="e">
        <f t="shared" si="6"/>
        <v>#VALUE!</v>
      </c>
    </row>
    <row r="39" spans="1:8" x14ac:dyDescent="0.35">
      <c r="A39" s="64" t="s">
        <v>37</v>
      </c>
      <c r="B39" s="22">
        <v>1</v>
      </c>
      <c r="C39" s="21" t="s">
        <v>27</v>
      </c>
      <c r="D39" s="90" t="s">
        <v>72</v>
      </c>
      <c r="E39" s="24">
        <v>8900</v>
      </c>
      <c r="F39" s="24">
        <f t="shared" si="7"/>
        <v>8900</v>
      </c>
      <c r="G39" s="15" t="s">
        <v>33</v>
      </c>
      <c r="H39" s="36" t="e">
        <f t="shared" si="6"/>
        <v>#VALUE!</v>
      </c>
    </row>
    <row r="40" spans="1:8" x14ac:dyDescent="0.35">
      <c r="A40" s="64" t="s">
        <v>40</v>
      </c>
      <c r="B40" s="22">
        <v>2</v>
      </c>
      <c r="C40" s="21" t="s">
        <v>27</v>
      </c>
      <c r="D40" s="90" t="s">
        <v>73</v>
      </c>
      <c r="E40" s="24">
        <v>50</v>
      </c>
      <c r="F40" s="24">
        <f t="shared" si="7"/>
        <v>100</v>
      </c>
      <c r="G40" s="15" t="s">
        <v>33</v>
      </c>
      <c r="H40" s="36" t="e">
        <f t="shared" si="6"/>
        <v>#VALUE!</v>
      </c>
    </row>
    <row r="41" spans="1:8" s="1" customFormat="1" ht="15" customHeight="1" thickBot="1" x14ac:dyDescent="0.4">
      <c r="A41" s="42"/>
      <c r="B41" s="43"/>
      <c r="C41" s="44"/>
      <c r="D41" s="8" t="s">
        <v>26</v>
      </c>
      <c r="E41" s="75">
        <f>SUM(F26:F40)</f>
        <v>45664</v>
      </c>
      <c r="F41" s="76"/>
      <c r="G41" s="73" t="e">
        <f>SUM(H26:H40)</f>
        <v>#VALUE!</v>
      </c>
      <c r="H41" s="74" t="e">
        <f>SUM(#REF!)</f>
        <v>#REF!</v>
      </c>
    </row>
    <row r="42" spans="1:8" s="1" customFormat="1" ht="15" customHeight="1" thickBot="1" x14ac:dyDescent="0.4">
      <c r="A42" s="3"/>
      <c r="B42" s="10"/>
      <c r="C42" s="3"/>
      <c r="D42" s="45" t="s">
        <v>31</v>
      </c>
      <c r="E42" s="4"/>
      <c r="F42" s="4">
        <f>E15+E23+E41</f>
        <v>45664</v>
      </c>
      <c r="G42" s="46"/>
      <c r="H42" s="46"/>
    </row>
    <row r="43" spans="1:8" ht="15" customHeight="1" thickBot="1" x14ac:dyDescent="0.4">
      <c r="A43" s="47"/>
      <c r="B43" s="48"/>
      <c r="C43" s="49"/>
      <c r="D43" s="50" t="s">
        <v>14</v>
      </c>
      <c r="E43" s="67"/>
      <c r="F43" s="68"/>
      <c r="G43" s="67" t="e">
        <f>SUM(G15+G23+G41)</f>
        <v>#VALUE!</v>
      </c>
      <c r="H43" s="68"/>
    </row>
    <row r="44" spans="1:8" ht="15" customHeight="1" x14ac:dyDescent="0.35">
      <c r="C44" s="51"/>
      <c r="D44" s="53"/>
      <c r="E44" s="54"/>
      <c r="F44" s="54"/>
      <c r="G44" s="54"/>
      <c r="H44" s="54"/>
    </row>
    <row r="45" spans="1:8" ht="15" customHeight="1" x14ac:dyDescent="0.35">
      <c r="A45" s="55" t="s">
        <v>22</v>
      </c>
      <c r="B45" s="56"/>
      <c r="C45" s="55"/>
      <c r="E45" s="27"/>
    </row>
    <row r="46" spans="1:8" ht="15" customHeight="1" x14ac:dyDescent="0.35">
      <c r="A46" s="55" t="s">
        <v>23</v>
      </c>
      <c r="B46" s="56"/>
      <c r="C46" s="55"/>
      <c r="E46" s="27"/>
    </row>
    <row r="47" spans="1:8" ht="15" customHeight="1" x14ac:dyDescent="0.35">
      <c r="A47" s="58" t="s">
        <v>16</v>
      </c>
      <c r="B47" s="71" t="s">
        <v>21</v>
      </c>
      <c r="C47" s="71"/>
      <c r="D47" s="71"/>
      <c r="G47" s="59" t="s">
        <v>18</v>
      </c>
      <c r="H47" s="55"/>
    </row>
    <row r="48" spans="1:8" ht="15" customHeight="1" x14ac:dyDescent="0.35">
      <c r="A48" s="58"/>
      <c r="B48" s="56"/>
      <c r="C48" s="55"/>
      <c r="D48" s="51"/>
      <c r="E48" s="55"/>
    </row>
    <row r="49" spans="1:8" ht="15" customHeight="1" x14ac:dyDescent="0.35">
      <c r="A49" s="58"/>
      <c r="B49" s="56"/>
      <c r="C49" s="55"/>
      <c r="D49" s="51"/>
      <c r="E49" s="55"/>
    </row>
    <row r="50" spans="1:8" x14ac:dyDescent="0.35">
      <c r="A50" s="58"/>
      <c r="B50" s="56"/>
      <c r="C50" s="55"/>
      <c r="D50" s="51"/>
      <c r="E50" s="55"/>
    </row>
    <row r="51" spans="1:8" x14ac:dyDescent="0.35">
      <c r="A51" s="56"/>
      <c r="B51" s="56"/>
      <c r="C51" s="60"/>
      <c r="D51" s="61"/>
      <c r="E51" s="61"/>
    </row>
    <row r="52" spans="1:8" x14ac:dyDescent="0.35">
      <c r="A52" s="27"/>
      <c r="D52" s="72" t="s">
        <v>24</v>
      </c>
      <c r="E52" s="72"/>
      <c r="F52" s="72"/>
      <c r="G52" s="72"/>
    </row>
    <row r="53" spans="1:8" x14ac:dyDescent="0.35">
      <c r="A53" s="27"/>
      <c r="B53" s="56"/>
      <c r="C53" s="60"/>
      <c r="D53" s="65" t="s">
        <v>20</v>
      </c>
      <c r="E53" s="65"/>
      <c r="F53" s="65"/>
      <c r="G53" s="65"/>
      <c r="H53" s="60"/>
    </row>
    <row r="54" spans="1:8" x14ac:dyDescent="0.35">
      <c r="C54" s="51"/>
      <c r="D54" s="65" t="s">
        <v>19</v>
      </c>
      <c r="E54" s="65"/>
      <c r="F54" s="65"/>
      <c r="G54" s="65"/>
      <c r="H54" s="60"/>
    </row>
    <row r="55" spans="1:8" x14ac:dyDescent="0.35">
      <c r="C55" s="51"/>
      <c r="D55" s="62"/>
    </row>
    <row r="56" spans="1:8" x14ac:dyDescent="0.35">
      <c r="C56" s="51"/>
      <c r="D56" s="62"/>
    </row>
    <row r="57" spans="1:8" x14ac:dyDescent="0.35">
      <c r="C57" s="51"/>
      <c r="D57" s="62"/>
    </row>
    <row r="58" spans="1:8" x14ac:dyDescent="0.35">
      <c r="C58" s="51"/>
      <c r="D58" s="62"/>
    </row>
    <row r="59" spans="1:8" x14ac:dyDescent="0.35">
      <c r="C59" s="51"/>
      <c r="D59" s="62"/>
    </row>
    <row r="60" spans="1:8" x14ac:dyDescent="0.35">
      <c r="C60" s="51"/>
      <c r="D60" s="62"/>
    </row>
    <row r="61" spans="1:8" x14ac:dyDescent="0.35">
      <c r="C61" s="51"/>
      <c r="D61" s="62"/>
    </row>
    <row r="62" spans="1:8" x14ac:dyDescent="0.35">
      <c r="C62" s="51"/>
      <c r="D62" s="62"/>
    </row>
    <row r="63" spans="1:8" x14ac:dyDescent="0.35">
      <c r="D63" s="62"/>
      <c r="F63" s="2"/>
    </row>
  </sheetData>
  <mergeCells count="14">
    <mergeCell ref="D54:G54"/>
    <mergeCell ref="A2:H2"/>
    <mergeCell ref="D53:G53"/>
    <mergeCell ref="E43:F43"/>
    <mergeCell ref="G43:H43"/>
    <mergeCell ref="A3:H3"/>
    <mergeCell ref="B47:D47"/>
    <mergeCell ref="D52:G52"/>
    <mergeCell ref="G15:H15"/>
    <mergeCell ref="E15:F15"/>
    <mergeCell ref="E41:F41"/>
    <mergeCell ref="G41:H41"/>
    <mergeCell ref="E23:F23"/>
    <mergeCell ref="G23:H23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2024-12-11T09:09:45Z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