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filterPrivacy="1" defaultThemeVersion="124226"/>
  <xr:revisionPtr revIDLastSave="0" documentId="14_{679D46C7-38FD-48F6-8959-88C3077D813B}" xr6:coauthVersionLast="36" xr6:coauthVersionMax="36" xr10:uidLastSave="{00000000-0000-0000-0000-000000000000}"/>
  <bookViews>
    <workbookView xWindow="19110" yWindow="0" windowWidth="19380" windowHeight="20970" xr2:uid="{00000000-000D-0000-FFFF-FFFF00000000}"/>
  </bookViews>
  <sheets>
    <sheet name="zámečnický" sheetId="1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8" i="19" l="1"/>
  <c r="E47" i="19"/>
  <c r="H28" i="19" l="1"/>
  <c r="H27" i="19"/>
  <c r="H26" i="19"/>
  <c r="H25" i="19"/>
  <c r="H33" i="19"/>
  <c r="H32" i="19"/>
  <c r="H31" i="19"/>
  <c r="H30" i="19"/>
  <c r="H29" i="19"/>
  <c r="H24" i="19"/>
  <c r="H23" i="19"/>
  <c r="H22" i="19"/>
  <c r="H34" i="19" s="1"/>
  <c r="G34" i="19" l="1"/>
  <c r="H45" i="19" l="1"/>
  <c r="F45" i="19"/>
  <c r="H44" i="19"/>
  <c r="F44" i="19"/>
  <c r="H43" i="19"/>
  <c r="F43" i="19"/>
  <c r="H42" i="19"/>
  <c r="F42" i="19"/>
  <c r="H41" i="19"/>
  <c r="F41" i="19"/>
  <c r="H40" i="19"/>
  <c r="F40" i="19"/>
  <c r="H39" i="19"/>
  <c r="F39" i="19"/>
  <c r="H38" i="19"/>
  <c r="F38" i="19"/>
  <c r="H19" i="19" l="1"/>
  <c r="H18" i="19"/>
  <c r="H17" i="19"/>
  <c r="H16" i="19"/>
  <c r="H15" i="19"/>
  <c r="H14" i="19"/>
  <c r="H13" i="19"/>
  <c r="H12" i="19"/>
  <c r="H11" i="19"/>
  <c r="H10" i="19"/>
  <c r="H9" i="19"/>
  <c r="H8" i="19"/>
  <c r="H7" i="19"/>
  <c r="H46" i="19" l="1"/>
  <c r="F46" i="19"/>
  <c r="F37" i="19" l="1"/>
  <c r="H47" i="19" l="1"/>
  <c r="H37" i="19"/>
  <c r="G47" i="19" s="1"/>
  <c r="H6" i="19" l="1"/>
  <c r="G20" i="19" s="1"/>
  <c r="G49" i="19" s="1"/>
  <c r="H20" i="19" l="1"/>
</calcChain>
</file>

<file path=xl/sharedStrings.xml><?xml version="1.0" encoding="utf-8"?>
<sst xmlns="http://schemas.openxmlformats.org/spreadsheetml/2006/main" count="183" uniqueCount="76">
  <si>
    <t>MJ</t>
  </si>
  <si>
    <t>1.</t>
  </si>
  <si>
    <t>2.</t>
  </si>
  <si>
    <t>3.</t>
  </si>
  <si>
    <t>4.</t>
  </si>
  <si>
    <t>5.</t>
  </si>
  <si>
    <t>6.</t>
  </si>
  <si>
    <t>7.</t>
  </si>
  <si>
    <t>8.</t>
  </si>
  <si>
    <t>Mn</t>
  </si>
  <si>
    <t>Cena za jednotku bez DPH</t>
  </si>
  <si>
    <t>Celkem bez DPH</t>
  </si>
  <si>
    <t>Předpoklad za jednotku bez DPH</t>
  </si>
  <si>
    <t>Předpoklad celkem bez DPH</t>
  </si>
  <si>
    <t>Celková nabídková/kupní cena bez DPH:</t>
  </si>
  <si>
    <t>Poř čís</t>
  </si>
  <si>
    <t>V</t>
  </si>
  <si>
    <t>Příloha č. 1 - Specifikace předmětu koupě / veřejné zakázky</t>
  </si>
  <si>
    <t>(datum v elektronickém podpisu)</t>
  </si>
  <si>
    <t>název dodavatele (doplnit)</t>
  </si>
  <si>
    <t>titul, jméno a příjmení, funkce (doplnit)</t>
  </si>
  <si>
    <t>(doplní dodavatel)</t>
  </si>
  <si>
    <t xml:space="preserve">Dodavatel/prodávající prohlašuje, že všechna nabízená zařízení splňují všechny výše uvedené parametry </t>
  </si>
  <si>
    <t>dle této specifikace.</t>
  </si>
  <si>
    <t>elektronický podpis oprávněné osoby po převedení do PDF</t>
  </si>
  <si>
    <t>Dodávka pro Ubytovací služby a Stravovací služby, převezme Stupková Jaroslava tel. 596996441, sklad údržby - místnost č. A1/16, Studentská 1770/1, Ostrava - Poruba, 700 32</t>
  </si>
  <si>
    <t>Mezisoučet za Ubytovací služby a Stravovací služby:</t>
  </si>
  <si>
    <t>ks</t>
  </si>
  <si>
    <t>9.</t>
  </si>
  <si>
    <t>10.</t>
  </si>
  <si>
    <t>Předmět dodávky do skladu údržby 976, místnost G112A, na ulici 17. listopadu 15, Ostrava-Poruba, převezme Renáta Polanská, telefon +420597323344</t>
  </si>
  <si>
    <t>Předpokládaná kupní cena:</t>
  </si>
  <si>
    <t>Mezisoučet za sklad údržby:</t>
  </si>
  <si>
    <t>doplní dodavatel</t>
  </si>
  <si>
    <t>11.</t>
  </si>
  <si>
    <t>12.</t>
  </si>
  <si>
    <t>13.</t>
  </si>
  <si>
    <t>14.</t>
  </si>
  <si>
    <t>Mezisoučet za sklad energetiky:</t>
  </si>
  <si>
    <t>Dodávka do skladu energetiky, převezme Uramová Milena, tel.č. +420 597 321 217, místnost B 109 (Sklad elektro), 17.listopadu 15, Ostrava - Poruba</t>
  </si>
  <si>
    <t>Dodávka zámečnického materiálu 7/2024</t>
  </si>
  <si>
    <t>klínový řemen XPA 1600</t>
  </si>
  <si>
    <t>dvou-a tříramenný hydraulický stahovák, síla 20 tun (GEKO G00912)</t>
  </si>
  <si>
    <t>vrtáky příklepové SDS  Ø 6 mm, 100/160 mm</t>
  </si>
  <si>
    <t>vrtáky příklepové SDS  Ø 8 mm, 100/160 mm</t>
  </si>
  <si>
    <t>vrtáky příklepové SDS  Ø 10 mm, 100/160 mm</t>
  </si>
  <si>
    <t>vrtáky do kovu DIN338RNHSS standard: Ø 3,00mm</t>
  </si>
  <si>
    <t>vrtáky do kovu DIN338RNHSS standard: Ø 3,50mm</t>
  </si>
  <si>
    <t>vrtáky do kovu DIN338RNHSS standard: Ø 4,00mm</t>
  </si>
  <si>
    <t>vrtáky do kovu DIN338RNHSS standard: Ø 4,50mm</t>
  </si>
  <si>
    <t>vrtáky do kovu DIN338RNHSS standard: Ø 5,00mm</t>
  </si>
  <si>
    <t>vrtáky do kovu DIN338RNHSS standard: Ø 5,50mm</t>
  </si>
  <si>
    <t>vrtáky do kovu DIN338RNHSS standard: Ø 6,00mm</t>
  </si>
  <si>
    <t>Vrták do kovu 4,5</t>
  </si>
  <si>
    <t>Vrták do kovu 8</t>
  </si>
  <si>
    <t>Vrták do kovu 3,5</t>
  </si>
  <si>
    <t>Vazací páska 30x4,8 černá  bal/50ks</t>
  </si>
  <si>
    <t>Vázací páska 500x4,8 černá bal/50ks</t>
  </si>
  <si>
    <t>Vázací páska 400x4,8 bílá bal/50ks</t>
  </si>
  <si>
    <t>Nádstavec prodloužený pro bit 150mm/PZ2</t>
  </si>
  <si>
    <t>Nádstavec prodloužený pro bit 150mm/PH 2</t>
  </si>
  <si>
    <t>Sada bitů -+*TX s magnetickým držákem 8578 01 pl.krabička</t>
  </si>
  <si>
    <t>Roh zdiva ochranný NEREZ 150cm bez děr  30004951</t>
  </si>
  <si>
    <t>Zámek kontejnerový Siso 1018  samostatný</t>
  </si>
  <si>
    <t>Vázací páska  černé UV bal /100ks /dl 50cm</t>
  </si>
  <si>
    <t>Lepidlo Extrém 0,8l Chemoprén</t>
  </si>
  <si>
    <t>Zámek HOBES 60 FB P+L TYP: 02-04</t>
  </si>
  <si>
    <t>Sanitární silikon barva bílá 280ml SILVER LINE</t>
  </si>
  <si>
    <t>LATEX otěruvzdorný omyvatelný bílý, balení 10kg</t>
  </si>
  <si>
    <t>Příčkovka YTONG KLASIK P2-75-500 ( 75X599X249 )</t>
  </si>
  <si>
    <t>Příčkovka YTONG KLASIK P2-50-500 ( 50X599X249 )</t>
  </si>
  <si>
    <t>Celoroční montážní pěna GREEN UHE pistolová zelená +30 až -10, 750ml DEN BRAVEN</t>
  </si>
  <si>
    <t>Kolečko otočné s plotýnkou 50kg, EAN: 8590531029196 SR 80</t>
  </si>
  <si>
    <t>Řezací kotouč FLEX T41, 150x2x22,2 na ocel 2v1</t>
  </si>
  <si>
    <t>ROUNDUP KLASIK PRO 1l</t>
  </si>
  <si>
    <t>Schůdky 5+1 zn. ALVE, typ 1915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</si>
</sst>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sz val="11"/>
      <color rgb="FF424242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9" fillId="0" borderId="0"/>
  </cellStyleXfs>
  <cellXfs count="91">
    <xf numFmtId="0" fontId="0" fillId="0" borderId="0" xfId="0"/>
    <xf numFmtId="0" fontId="4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right" vertical="center"/>
    </xf>
    <xf numFmtId="0" fontId="5" fillId="3" borderId="13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164" fontId="7" fillId="3" borderId="9" xfId="0" applyNumberFormat="1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right" vertical="center" wrapText="1"/>
    </xf>
    <xf numFmtId="0" fontId="3" fillId="3" borderId="9" xfId="0" applyFont="1" applyFill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right" vertical="center"/>
    </xf>
    <xf numFmtId="0" fontId="4" fillId="0" borderId="20" xfId="0" applyFont="1" applyBorder="1" applyAlignment="1">
      <alignment horizontal="left" vertical="center"/>
    </xf>
    <xf numFmtId="164" fontId="11" fillId="2" borderId="10" xfId="0" applyNumberFormat="1" applyFont="1" applyFill="1" applyBorder="1" applyAlignment="1" applyProtection="1">
      <alignment horizontal="right" vertical="center"/>
      <protection locked="0"/>
    </xf>
    <xf numFmtId="164" fontId="11" fillId="2" borderId="1" xfId="0" applyNumberFormat="1" applyFont="1" applyFill="1" applyBorder="1" applyAlignment="1" applyProtection="1">
      <alignment horizontal="right" vertical="center"/>
      <protection locked="0"/>
    </xf>
    <xf numFmtId="0" fontId="4" fillId="0" borderId="2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164" fontId="3" fillId="0" borderId="22" xfId="0" applyNumberFormat="1" applyFont="1" applyBorder="1" applyAlignment="1">
      <alignment horizontal="right" vertical="center"/>
    </xf>
    <xf numFmtId="164" fontId="3" fillId="0" borderId="7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164" fontId="11" fillId="0" borderId="10" xfId="0" applyNumberFormat="1" applyFont="1" applyBorder="1" applyAlignment="1" applyProtection="1">
      <alignment horizontal="right" vertical="center"/>
      <protection locked="0"/>
    </xf>
    <xf numFmtId="164" fontId="11" fillId="0" borderId="1" xfId="0" applyNumberFormat="1" applyFont="1" applyBorder="1" applyAlignment="1" applyProtection="1">
      <alignment horizontal="right" vertical="center"/>
      <protection locked="0"/>
    </xf>
    <xf numFmtId="0" fontId="12" fillId="0" borderId="1" xfId="0" applyFont="1" applyBorder="1"/>
    <xf numFmtId="164" fontId="11" fillId="0" borderId="26" xfId="0" applyNumberFormat="1" applyFont="1" applyBorder="1" applyAlignment="1" applyProtection="1">
      <alignment horizontal="right" vertical="center"/>
      <protection locked="0"/>
    </xf>
    <xf numFmtId="164" fontId="11" fillId="2" borderId="26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right" vertical="center" wrapText="1"/>
    </xf>
    <xf numFmtId="0" fontId="7" fillId="3" borderId="9" xfId="0" applyFont="1" applyFill="1" applyBorder="1" applyAlignment="1">
      <alignment horizontal="center" vertical="center" wrapText="1"/>
    </xf>
    <xf numFmtId="164" fontId="5" fillId="3" borderId="12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right" vertical="center"/>
    </xf>
    <xf numFmtId="0" fontId="2" fillId="0" borderId="25" xfId="0" applyFont="1" applyBorder="1" applyAlignment="1">
      <alignment horizontal="center" vertical="center"/>
    </xf>
    <xf numFmtId="164" fontId="2" fillId="0" borderId="27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 wrapText="1"/>
    </xf>
    <xf numFmtId="164" fontId="7" fillId="0" borderId="23" xfId="0" applyNumberFormat="1" applyFont="1" applyBorder="1" applyAlignment="1">
      <alignment horizontal="right" vertical="center"/>
    </xf>
    <xf numFmtId="164" fontId="7" fillId="0" borderId="24" xfId="0" applyNumberFormat="1" applyFont="1" applyBorder="1" applyAlignment="1">
      <alignment horizontal="right" vertical="center"/>
    </xf>
    <xf numFmtId="0" fontId="13" fillId="0" borderId="0" xfId="1" applyFont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right" vertical="center"/>
    </xf>
    <xf numFmtId="0" fontId="2" fillId="0" borderId="16" xfId="0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 wrapText="1"/>
    </xf>
    <xf numFmtId="164" fontId="5" fillId="0" borderId="3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164" fontId="14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164" fontId="2" fillId="0" borderId="0" xfId="0" applyNumberFormat="1" applyFont="1" applyAlignment="1">
      <alignment vertical="center"/>
    </xf>
    <xf numFmtId="0" fontId="11" fillId="0" borderId="0" xfId="0" applyFont="1" applyAlignment="1">
      <alignment horizontal="center"/>
    </xf>
    <xf numFmtId="164" fontId="2" fillId="0" borderId="0" xfId="0" applyNumberFormat="1" applyFont="1" applyAlignment="1">
      <alignment horizontal="left" vertical="center"/>
    </xf>
    <xf numFmtId="0" fontId="11" fillId="0" borderId="0" xfId="0" applyFont="1"/>
    <xf numFmtId="0" fontId="1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10" xfId="0" applyFont="1" applyBorder="1" applyAlignment="1">
      <alignment horizontal="center"/>
    </xf>
    <xf numFmtId="0" fontId="18" fillId="0" borderId="10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26" xfId="0" applyFont="1" applyBorder="1" applyAlignment="1">
      <alignment horizontal="center"/>
    </xf>
    <xf numFmtId="0" fontId="1" fillId="0" borderId="26" xfId="0" applyFont="1" applyBorder="1"/>
    <xf numFmtId="0" fontId="1" fillId="0" borderId="8" xfId="0" applyFont="1" applyBorder="1" applyAlignment="1">
      <alignment horizontal="center" vertical="center"/>
    </xf>
    <xf numFmtId="0" fontId="11" fillId="0" borderId="28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center" wrapText="1"/>
    </xf>
    <xf numFmtId="0" fontId="12" fillId="0" borderId="29" xfId="0" applyFont="1" applyBorder="1"/>
    <xf numFmtId="0" fontId="12" fillId="0" borderId="0" xfId="0" applyFont="1"/>
    <xf numFmtId="0" fontId="1" fillId="0" borderId="1" xfId="0" applyFont="1" applyBorder="1" applyAlignment="1">
      <alignment wrapText="1"/>
    </xf>
    <xf numFmtId="0" fontId="1" fillId="0" borderId="0" xfId="0" applyFont="1" applyAlignment="1">
      <alignment vertical="center" wrapText="1"/>
    </xf>
    <xf numFmtId="0" fontId="11" fillId="2" borderId="0" xfId="0" applyFont="1" applyFill="1" applyAlignment="1">
      <alignment horizontal="center"/>
    </xf>
    <xf numFmtId="0" fontId="14" fillId="0" borderId="0" xfId="0" applyFont="1" applyAlignment="1">
      <alignment horizontal="center" vertical="center" wrapText="1"/>
    </xf>
    <xf numFmtId="164" fontId="14" fillId="0" borderId="3" xfId="0" applyNumberFormat="1" applyFont="1" applyBorder="1" applyAlignment="1">
      <alignment horizontal="right" vertical="center"/>
    </xf>
    <xf numFmtId="164" fontId="14" fillId="0" borderId="6" xfId="0" applyNumberFormat="1" applyFont="1" applyBorder="1" applyAlignment="1">
      <alignment horizontal="right" vertical="center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1" fillId="2" borderId="0" xfId="0" applyFont="1" applyFill="1" applyAlignment="1">
      <alignment horizontal="left"/>
    </xf>
    <xf numFmtId="0" fontId="17" fillId="0" borderId="0" xfId="0" applyFont="1" applyAlignment="1">
      <alignment horizontal="center" vertical="center"/>
    </xf>
    <xf numFmtId="164" fontId="7" fillId="0" borderId="16" xfId="0" applyNumberFormat="1" applyFont="1" applyBorder="1" applyAlignment="1">
      <alignment horizontal="right" vertical="center"/>
    </xf>
    <xf numFmtId="164" fontId="7" fillId="0" borderId="15" xfId="0" applyNumberFormat="1" applyFont="1" applyBorder="1" applyAlignment="1">
      <alignment horizontal="right" vertical="center"/>
    </xf>
    <xf numFmtId="164" fontId="3" fillId="0" borderId="17" xfId="0" applyNumberFormat="1" applyFont="1" applyBorder="1" applyAlignment="1">
      <alignment horizontal="right" vertical="center"/>
    </xf>
    <xf numFmtId="164" fontId="3" fillId="0" borderId="18" xfId="0" applyNumberFormat="1" applyFont="1" applyBorder="1" applyAlignment="1">
      <alignment horizontal="right" vertical="center"/>
    </xf>
  </cellXfs>
  <cellStyles count="3">
    <cellStyle name="Hypertextový odkaz" xfId="1" builtinId="8"/>
    <cellStyle name="Normální" xfId="0" builtinId="0"/>
    <cellStyle name="Normální 3" xfId="2" xr:uid="{00000000-0005-0000-0000-000002000000}"/>
  </cellStyles>
  <dxfs count="0"/>
  <tableStyles count="0" defaultTableStyle="TableStyleMedium2" defaultPivotStyle="PivotStyleMedium9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69"/>
  <sheetViews>
    <sheetView tabSelected="1" zoomScale="80" zoomScaleNormal="80" workbookViewId="0">
      <selection activeCell="A2" sqref="A2:H2"/>
    </sheetView>
  </sheetViews>
  <sheetFormatPr defaultColWidth="9.1796875" defaultRowHeight="14.5" x14ac:dyDescent="0.35"/>
  <cols>
    <col min="1" max="1" width="4.26953125" style="53" customWidth="1"/>
    <col min="2" max="2" width="5.1796875" style="54" bestFit="1" customWidth="1"/>
    <col min="3" max="3" width="4.453125" style="28" customWidth="1"/>
    <col min="4" max="4" width="82.90625" style="28" customWidth="1"/>
    <col min="5" max="6" width="8.984375E-2" style="59" customWidth="1"/>
    <col min="7" max="7" width="18" style="59" customWidth="1"/>
    <col min="8" max="8" width="14.1796875" style="59" customWidth="1"/>
    <col min="9" max="16384" width="9.1796875" style="28"/>
  </cols>
  <sheetData>
    <row r="2" spans="1:8" ht="16" customHeight="1" x14ac:dyDescent="0.35">
      <c r="A2" s="80" t="s">
        <v>17</v>
      </c>
      <c r="B2" s="80"/>
      <c r="C2" s="80"/>
      <c r="D2" s="80"/>
      <c r="E2" s="80"/>
      <c r="F2" s="80"/>
      <c r="G2" s="80"/>
      <c r="H2" s="80"/>
    </row>
    <row r="3" spans="1:8" s="1" customFormat="1" ht="16" customHeight="1" x14ac:dyDescent="0.35">
      <c r="A3" s="83" t="s">
        <v>40</v>
      </c>
      <c r="B3" s="84"/>
      <c r="C3" s="84"/>
      <c r="D3" s="84"/>
      <c r="E3" s="84"/>
      <c r="F3" s="84"/>
      <c r="G3" s="84"/>
      <c r="H3" s="84"/>
    </row>
    <row r="4" spans="1:8" s="1" customFormat="1" ht="16" customHeight="1" thickBot="1" x14ac:dyDescent="0.4">
      <c r="A4" s="29"/>
      <c r="B4" s="31"/>
      <c r="C4" s="30"/>
      <c r="D4" s="30"/>
      <c r="E4" s="30"/>
      <c r="F4" s="30"/>
      <c r="G4" s="30"/>
      <c r="H4" s="30"/>
    </row>
    <row r="5" spans="1:8" s="1" customFormat="1" ht="49.5" customHeight="1" thickBot="1" x14ac:dyDescent="0.4">
      <c r="A5" s="5" t="s">
        <v>15</v>
      </c>
      <c r="B5" s="9" t="s">
        <v>9</v>
      </c>
      <c r="C5" s="6" t="s">
        <v>0</v>
      </c>
      <c r="D5" s="32" t="s">
        <v>30</v>
      </c>
      <c r="E5" s="7" t="s">
        <v>12</v>
      </c>
      <c r="F5" s="7" t="s">
        <v>13</v>
      </c>
      <c r="G5" s="7" t="s">
        <v>10</v>
      </c>
      <c r="H5" s="33" t="s">
        <v>11</v>
      </c>
    </row>
    <row r="6" spans="1:8" x14ac:dyDescent="0.35">
      <c r="A6" s="71" t="s">
        <v>1</v>
      </c>
      <c r="B6" s="21">
        <v>10</v>
      </c>
      <c r="C6" s="21" t="s">
        <v>27</v>
      </c>
      <c r="D6" s="72" t="s">
        <v>53</v>
      </c>
      <c r="E6" s="23"/>
      <c r="F6" s="23"/>
      <c r="G6" s="14" t="s">
        <v>33</v>
      </c>
      <c r="H6" s="35" t="e">
        <f t="shared" ref="H6" si="0">B6*G6</f>
        <v>#VALUE!</v>
      </c>
    </row>
    <row r="7" spans="1:8" x14ac:dyDescent="0.35">
      <c r="A7" s="73" t="s">
        <v>2</v>
      </c>
      <c r="B7" s="21">
        <v>5</v>
      </c>
      <c r="C7" s="21" t="s">
        <v>27</v>
      </c>
      <c r="D7" s="72" t="s">
        <v>54</v>
      </c>
      <c r="E7" s="24"/>
      <c r="F7" s="24"/>
      <c r="G7" s="15" t="s">
        <v>33</v>
      </c>
      <c r="H7" s="37" t="e">
        <f t="shared" ref="H7:H19" si="1">B7*G7</f>
        <v>#VALUE!</v>
      </c>
    </row>
    <row r="8" spans="1:8" x14ac:dyDescent="0.35">
      <c r="A8" s="73" t="s">
        <v>3</v>
      </c>
      <c r="B8" s="21">
        <v>10</v>
      </c>
      <c r="C8" s="21" t="s">
        <v>27</v>
      </c>
      <c r="D8" s="72" t="s">
        <v>55</v>
      </c>
      <c r="E8" s="24"/>
      <c r="F8" s="24"/>
      <c r="G8" s="15" t="s">
        <v>33</v>
      </c>
      <c r="H8" s="37" t="e">
        <f t="shared" si="1"/>
        <v>#VALUE!</v>
      </c>
    </row>
    <row r="9" spans="1:8" x14ac:dyDescent="0.35">
      <c r="A9" s="73" t="s">
        <v>4</v>
      </c>
      <c r="B9" s="21">
        <v>10</v>
      </c>
      <c r="C9" s="21" t="s">
        <v>27</v>
      </c>
      <c r="D9" s="74" t="s">
        <v>55</v>
      </c>
      <c r="E9" s="24"/>
      <c r="F9" s="24"/>
      <c r="G9" s="15" t="s">
        <v>33</v>
      </c>
      <c r="H9" s="37" t="e">
        <f t="shared" si="1"/>
        <v>#VALUE!</v>
      </c>
    </row>
    <row r="10" spans="1:8" x14ac:dyDescent="0.35">
      <c r="A10" s="73" t="s">
        <v>5</v>
      </c>
      <c r="B10" s="21">
        <v>2</v>
      </c>
      <c r="C10" s="21" t="s">
        <v>27</v>
      </c>
      <c r="D10" s="72" t="s">
        <v>56</v>
      </c>
      <c r="E10" s="24"/>
      <c r="F10" s="24"/>
      <c r="G10" s="15" t="s">
        <v>33</v>
      </c>
      <c r="H10" s="37" t="e">
        <f t="shared" si="1"/>
        <v>#VALUE!</v>
      </c>
    </row>
    <row r="11" spans="1:8" x14ac:dyDescent="0.35">
      <c r="A11" s="73" t="s">
        <v>6</v>
      </c>
      <c r="B11" s="21">
        <v>2</v>
      </c>
      <c r="C11" s="21" t="s">
        <v>27</v>
      </c>
      <c r="D11" s="72" t="s">
        <v>57</v>
      </c>
      <c r="E11" s="24"/>
      <c r="F11" s="24"/>
      <c r="G11" s="15" t="s">
        <v>33</v>
      </c>
      <c r="H11" s="37" t="e">
        <f t="shared" si="1"/>
        <v>#VALUE!</v>
      </c>
    </row>
    <row r="12" spans="1:8" x14ac:dyDescent="0.35">
      <c r="A12" s="73" t="s">
        <v>7</v>
      </c>
      <c r="B12" s="21">
        <v>2</v>
      </c>
      <c r="C12" s="21" t="s">
        <v>27</v>
      </c>
      <c r="D12" s="25" t="s">
        <v>58</v>
      </c>
      <c r="E12" s="24"/>
      <c r="F12" s="24"/>
      <c r="G12" s="15" t="s">
        <v>33</v>
      </c>
      <c r="H12" s="37" t="e">
        <f t="shared" si="1"/>
        <v>#VALUE!</v>
      </c>
    </row>
    <row r="13" spans="1:8" x14ac:dyDescent="0.35">
      <c r="A13" s="73" t="s">
        <v>8</v>
      </c>
      <c r="B13" s="21">
        <v>1</v>
      </c>
      <c r="C13" s="21" t="s">
        <v>27</v>
      </c>
      <c r="D13" s="75" t="s">
        <v>59</v>
      </c>
      <c r="E13" s="24"/>
      <c r="F13" s="24"/>
      <c r="G13" s="15" t="s">
        <v>33</v>
      </c>
      <c r="H13" s="37" t="e">
        <f t="shared" si="1"/>
        <v>#VALUE!</v>
      </c>
    </row>
    <row r="14" spans="1:8" x14ac:dyDescent="0.35">
      <c r="A14" s="73" t="s">
        <v>28</v>
      </c>
      <c r="B14" s="21">
        <v>1</v>
      </c>
      <c r="C14" s="21" t="s">
        <v>27</v>
      </c>
      <c r="D14" s="75" t="s">
        <v>60</v>
      </c>
      <c r="E14" s="24"/>
      <c r="F14" s="24"/>
      <c r="G14" s="15" t="s">
        <v>33</v>
      </c>
      <c r="H14" s="37" t="e">
        <f t="shared" si="1"/>
        <v>#VALUE!</v>
      </c>
    </row>
    <row r="15" spans="1:8" x14ac:dyDescent="0.35">
      <c r="A15" s="73" t="s">
        <v>29</v>
      </c>
      <c r="B15" s="21">
        <v>2</v>
      </c>
      <c r="C15" s="21" t="s">
        <v>27</v>
      </c>
      <c r="D15" s="75" t="s">
        <v>61</v>
      </c>
      <c r="E15" s="24"/>
      <c r="F15" s="24"/>
      <c r="G15" s="15" t="s">
        <v>33</v>
      </c>
      <c r="H15" s="37" t="e">
        <f t="shared" si="1"/>
        <v>#VALUE!</v>
      </c>
    </row>
    <row r="16" spans="1:8" x14ac:dyDescent="0.35">
      <c r="A16" s="73" t="s">
        <v>34</v>
      </c>
      <c r="B16" s="21">
        <v>6</v>
      </c>
      <c r="C16" s="21" t="s">
        <v>27</v>
      </c>
      <c r="D16" s="75" t="s">
        <v>62</v>
      </c>
      <c r="E16" s="24"/>
      <c r="F16" s="24"/>
      <c r="G16" s="15" t="s">
        <v>33</v>
      </c>
      <c r="H16" s="37" t="e">
        <f t="shared" si="1"/>
        <v>#VALUE!</v>
      </c>
    </row>
    <row r="17" spans="1:8" x14ac:dyDescent="0.35">
      <c r="A17" s="73" t="s">
        <v>35</v>
      </c>
      <c r="B17" s="21">
        <v>10</v>
      </c>
      <c r="C17" s="21" t="s">
        <v>27</v>
      </c>
      <c r="D17" s="74" t="s">
        <v>63</v>
      </c>
      <c r="E17" s="24"/>
      <c r="F17" s="24"/>
      <c r="G17" s="15" t="s">
        <v>33</v>
      </c>
      <c r="H17" s="37" t="e">
        <f t="shared" si="1"/>
        <v>#VALUE!</v>
      </c>
    </row>
    <row r="18" spans="1:8" x14ac:dyDescent="0.35">
      <c r="A18" s="73" t="s">
        <v>36</v>
      </c>
      <c r="B18" s="21">
        <v>1</v>
      </c>
      <c r="C18" s="21" t="s">
        <v>27</v>
      </c>
      <c r="D18" s="72" t="s">
        <v>64</v>
      </c>
      <c r="E18" s="24"/>
      <c r="F18" s="24"/>
      <c r="G18" s="15" t="s">
        <v>33</v>
      </c>
      <c r="H18" s="37" t="e">
        <f t="shared" si="1"/>
        <v>#VALUE!</v>
      </c>
    </row>
    <row r="19" spans="1:8" x14ac:dyDescent="0.35">
      <c r="A19" s="73" t="s">
        <v>37</v>
      </c>
      <c r="B19" s="21">
        <v>4</v>
      </c>
      <c r="C19" s="21" t="s">
        <v>27</v>
      </c>
      <c r="D19" s="76" t="s">
        <v>65</v>
      </c>
      <c r="E19" s="24"/>
      <c r="F19" s="24"/>
      <c r="G19" s="15" t="s">
        <v>33</v>
      </c>
      <c r="H19" s="37" t="e">
        <f t="shared" si="1"/>
        <v>#VALUE!</v>
      </c>
    </row>
    <row r="20" spans="1:8" s="1" customFormat="1" ht="15" customHeight="1" thickBot="1" x14ac:dyDescent="0.4">
      <c r="A20" s="11"/>
      <c r="B20" s="12"/>
      <c r="C20" s="13"/>
      <c r="D20" s="8" t="s">
        <v>32</v>
      </c>
      <c r="E20" s="89">
        <v>8441</v>
      </c>
      <c r="F20" s="90"/>
      <c r="G20" s="87" t="e">
        <f>SUM(H6:H19)</f>
        <v>#VALUE!</v>
      </c>
      <c r="H20" s="88" t="e">
        <f>SUM(H5:H19)</f>
        <v>#VALUE!</v>
      </c>
    </row>
    <row r="21" spans="1:8" s="1" customFormat="1" ht="49.5" customHeight="1" thickBot="1" x14ac:dyDescent="0.4">
      <c r="A21" s="5" t="s">
        <v>15</v>
      </c>
      <c r="B21" s="9" t="s">
        <v>9</v>
      </c>
      <c r="C21" s="6" t="s">
        <v>0</v>
      </c>
      <c r="D21" s="32" t="s">
        <v>39</v>
      </c>
      <c r="E21" s="7" t="s">
        <v>12</v>
      </c>
      <c r="F21" s="7" t="s">
        <v>13</v>
      </c>
      <c r="G21" s="7" t="s">
        <v>10</v>
      </c>
      <c r="H21" s="33" t="s">
        <v>11</v>
      </c>
    </row>
    <row r="22" spans="1:8" x14ac:dyDescent="0.35">
      <c r="A22" s="34" t="s">
        <v>1</v>
      </c>
      <c r="B22" s="65">
        <v>3</v>
      </c>
      <c r="C22" s="65" t="s">
        <v>27</v>
      </c>
      <c r="D22" s="66" t="s">
        <v>41</v>
      </c>
      <c r="E22" s="23"/>
      <c r="F22" s="23"/>
      <c r="G22" s="14" t="s">
        <v>33</v>
      </c>
      <c r="H22" s="35" t="e">
        <f t="shared" ref="H22:H33" si="2">B22*G22</f>
        <v>#VALUE!</v>
      </c>
    </row>
    <row r="23" spans="1:8" x14ac:dyDescent="0.35">
      <c r="A23" s="36" t="s">
        <v>2</v>
      </c>
      <c r="B23" s="67">
        <v>1</v>
      </c>
      <c r="C23" s="67" t="s">
        <v>27</v>
      </c>
      <c r="D23" s="68" t="s">
        <v>42</v>
      </c>
      <c r="E23" s="24"/>
      <c r="F23" s="24"/>
      <c r="G23" s="15" t="s">
        <v>33</v>
      </c>
      <c r="H23" s="37" t="e">
        <f t="shared" si="2"/>
        <v>#VALUE!</v>
      </c>
    </row>
    <row r="24" spans="1:8" x14ac:dyDescent="0.35">
      <c r="A24" s="36" t="s">
        <v>3</v>
      </c>
      <c r="B24" s="67">
        <v>10</v>
      </c>
      <c r="C24" s="67" t="s">
        <v>27</v>
      </c>
      <c r="D24" s="68" t="s">
        <v>43</v>
      </c>
      <c r="E24" s="24"/>
      <c r="F24" s="24"/>
      <c r="G24" s="15" t="s">
        <v>33</v>
      </c>
      <c r="H24" s="37" t="e">
        <f t="shared" si="2"/>
        <v>#VALUE!</v>
      </c>
    </row>
    <row r="25" spans="1:8" x14ac:dyDescent="0.35">
      <c r="A25" s="36" t="s">
        <v>4</v>
      </c>
      <c r="B25" s="67">
        <v>10</v>
      </c>
      <c r="C25" s="67" t="s">
        <v>27</v>
      </c>
      <c r="D25" s="68" t="s">
        <v>44</v>
      </c>
      <c r="E25" s="24"/>
      <c r="F25" s="24"/>
      <c r="G25" s="15" t="s">
        <v>33</v>
      </c>
      <c r="H25" s="37" t="e">
        <f t="shared" ref="H25:H28" si="3">B25*G25</f>
        <v>#VALUE!</v>
      </c>
    </row>
    <row r="26" spans="1:8" x14ac:dyDescent="0.35">
      <c r="A26" s="36" t="s">
        <v>5</v>
      </c>
      <c r="B26" s="67">
        <v>6</v>
      </c>
      <c r="C26" s="67" t="s">
        <v>27</v>
      </c>
      <c r="D26" s="68" t="s">
        <v>45</v>
      </c>
      <c r="E26" s="24"/>
      <c r="F26" s="24"/>
      <c r="G26" s="15" t="s">
        <v>33</v>
      </c>
      <c r="H26" s="37" t="e">
        <f t="shared" si="3"/>
        <v>#VALUE!</v>
      </c>
    </row>
    <row r="27" spans="1:8" x14ac:dyDescent="0.35">
      <c r="A27" s="36" t="s">
        <v>6</v>
      </c>
      <c r="B27" s="67">
        <v>10</v>
      </c>
      <c r="C27" s="67" t="s">
        <v>27</v>
      </c>
      <c r="D27" s="68" t="s">
        <v>46</v>
      </c>
      <c r="E27" s="24"/>
      <c r="F27" s="24"/>
      <c r="G27" s="15" t="s">
        <v>33</v>
      </c>
      <c r="H27" s="37" t="e">
        <f t="shared" si="3"/>
        <v>#VALUE!</v>
      </c>
    </row>
    <row r="28" spans="1:8" x14ac:dyDescent="0.35">
      <c r="A28" s="36" t="s">
        <v>7</v>
      </c>
      <c r="B28" s="67">
        <v>10</v>
      </c>
      <c r="C28" s="67" t="s">
        <v>27</v>
      </c>
      <c r="D28" s="68" t="s">
        <v>47</v>
      </c>
      <c r="E28" s="24"/>
      <c r="F28" s="24"/>
      <c r="G28" s="15" t="s">
        <v>33</v>
      </c>
      <c r="H28" s="37" t="e">
        <f t="shared" si="3"/>
        <v>#VALUE!</v>
      </c>
    </row>
    <row r="29" spans="1:8" x14ac:dyDescent="0.35">
      <c r="A29" s="36" t="s">
        <v>8</v>
      </c>
      <c r="B29" s="67">
        <v>10</v>
      </c>
      <c r="C29" s="67" t="s">
        <v>27</v>
      </c>
      <c r="D29" s="68" t="s">
        <v>48</v>
      </c>
      <c r="E29" s="24"/>
      <c r="F29" s="24"/>
      <c r="G29" s="15" t="s">
        <v>33</v>
      </c>
      <c r="H29" s="37" t="e">
        <f t="shared" si="2"/>
        <v>#VALUE!</v>
      </c>
    </row>
    <row r="30" spans="1:8" x14ac:dyDescent="0.35">
      <c r="A30" s="36" t="s">
        <v>28</v>
      </c>
      <c r="B30" s="67">
        <v>5</v>
      </c>
      <c r="C30" s="67" t="s">
        <v>27</v>
      </c>
      <c r="D30" s="68" t="s">
        <v>49</v>
      </c>
      <c r="E30" s="24"/>
      <c r="F30" s="24"/>
      <c r="G30" s="15" t="s">
        <v>33</v>
      </c>
      <c r="H30" s="37" t="e">
        <f t="shared" si="2"/>
        <v>#VALUE!</v>
      </c>
    </row>
    <row r="31" spans="1:8" x14ac:dyDescent="0.35">
      <c r="A31" s="36" t="s">
        <v>29</v>
      </c>
      <c r="B31" s="67">
        <v>5</v>
      </c>
      <c r="C31" s="67" t="s">
        <v>27</v>
      </c>
      <c r="D31" s="68" t="s">
        <v>50</v>
      </c>
      <c r="E31" s="24"/>
      <c r="F31" s="24"/>
      <c r="G31" s="15" t="s">
        <v>33</v>
      </c>
      <c r="H31" s="37" t="e">
        <f t="shared" si="2"/>
        <v>#VALUE!</v>
      </c>
    </row>
    <row r="32" spans="1:8" x14ac:dyDescent="0.35">
      <c r="A32" s="36" t="s">
        <v>34</v>
      </c>
      <c r="B32" s="67">
        <v>5</v>
      </c>
      <c r="C32" s="67" t="s">
        <v>27</v>
      </c>
      <c r="D32" s="68" t="s">
        <v>51</v>
      </c>
      <c r="E32" s="24"/>
      <c r="F32" s="24"/>
      <c r="G32" s="15" t="s">
        <v>33</v>
      </c>
      <c r="H32" s="37" t="e">
        <f t="shared" si="2"/>
        <v>#VALUE!</v>
      </c>
    </row>
    <row r="33" spans="1:9" ht="15" thickBot="1" x14ac:dyDescent="0.4">
      <c r="A33" s="38" t="s">
        <v>35</v>
      </c>
      <c r="B33" s="69">
        <v>5</v>
      </c>
      <c r="C33" s="69" t="s">
        <v>27</v>
      </c>
      <c r="D33" s="70" t="s">
        <v>52</v>
      </c>
      <c r="E33" s="26"/>
      <c r="F33" s="26"/>
      <c r="G33" s="27" t="s">
        <v>33</v>
      </c>
      <c r="H33" s="39" t="e">
        <f t="shared" si="2"/>
        <v>#VALUE!</v>
      </c>
    </row>
    <row r="34" spans="1:9" s="1" customFormat="1" ht="15" customHeight="1" thickBot="1" x14ac:dyDescent="0.4">
      <c r="A34" s="11"/>
      <c r="B34" s="12"/>
      <c r="C34" s="13"/>
      <c r="D34" s="8" t="s">
        <v>38</v>
      </c>
      <c r="E34" s="89">
        <v>7175.73</v>
      </c>
      <c r="F34" s="90"/>
      <c r="G34" s="87" t="e">
        <f>SUM(H22:H33)</f>
        <v>#VALUE!</v>
      </c>
      <c r="H34" s="88" t="e">
        <f>SUM(H21:H33)</f>
        <v>#VALUE!</v>
      </c>
    </row>
    <row r="35" spans="1:9" s="1" customFormat="1" ht="15" customHeight="1" thickBot="1" x14ac:dyDescent="0.4">
      <c r="A35" s="16"/>
      <c r="B35" s="17"/>
      <c r="C35" s="18"/>
      <c r="D35" s="40"/>
      <c r="E35" s="19"/>
      <c r="F35" s="20"/>
      <c r="G35" s="41"/>
      <c r="H35" s="42"/>
    </row>
    <row r="36" spans="1:9" s="1" customFormat="1" ht="60" customHeight="1" thickBot="1" x14ac:dyDescent="0.4">
      <c r="A36" s="5" t="s">
        <v>15</v>
      </c>
      <c r="B36" s="9" t="s">
        <v>9</v>
      </c>
      <c r="C36" s="6" t="s">
        <v>0</v>
      </c>
      <c r="D36" s="32" t="s">
        <v>25</v>
      </c>
      <c r="E36" s="7" t="s">
        <v>12</v>
      </c>
      <c r="F36" s="7" t="s">
        <v>13</v>
      </c>
      <c r="G36" s="7" t="s">
        <v>10</v>
      </c>
      <c r="H36" s="33" t="s">
        <v>11</v>
      </c>
      <c r="I36" s="43"/>
    </row>
    <row r="37" spans="1:9" x14ac:dyDescent="0.35">
      <c r="A37" s="71" t="s">
        <v>1</v>
      </c>
      <c r="B37" s="22">
        <v>20</v>
      </c>
      <c r="C37" s="21" t="s">
        <v>27</v>
      </c>
      <c r="D37" s="77" t="s">
        <v>66</v>
      </c>
      <c r="E37" s="23">
        <v>223</v>
      </c>
      <c r="F37" s="23">
        <f>B37*E37</f>
        <v>4460</v>
      </c>
      <c r="G37" s="14" t="s">
        <v>33</v>
      </c>
      <c r="H37" s="35" t="e">
        <f t="shared" ref="H37:H43" si="4">B37*G37</f>
        <v>#VALUE!</v>
      </c>
    </row>
    <row r="38" spans="1:9" x14ac:dyDescent="0.35">
      <c r="A38" s="73" t="s">
        <v>2</v>
      </c>
      <c r="B38" s="22">
        <v>12</v>
      </c>
      <c r="C38" s="21" t="s">
        <v>27</v>
      </c>
      <c r="D38" s="77" t="s">
        <v>67</v>
      </c>
      <c r="E38" s="24">
        <v>113</v>
      </c>
      <c r="F38" s="24">
        <f t="shared" ref="F38:F45" si="5">B38*E38</f>
        <v>1356</v>
      </c>
      <c r="G38" s="15" t="s">
        <v>33</v>
      </c>
      <c r="H38" s="37" t="e">
        <f t="shared" si="4"/>
        <v>#VALUE!</v>
      </c>
    </row>
    <row r="39" spans="1:9" x14ac:dyDescent="0.35">
      <c r="A39" s="73" t="s">
        <v>3</v>
      </c>
      <c r="B39" s="22">
        <v>5</v>
      </c>
      <c r="C39" s="21" t="s">
        <v>27</v>
      </c>
      <c r="D39" s="77" t="s">
        <v>68</v>
      </c>
      <c r="E39" s="24">
        <v>574</v>
      </c>
      <c r="F39" s="24">
        <f t="shared" si="5"/>
        <v>2870</v>
      </c>
      <c r="G39" s="15" t="s">
        <v>33</v>
      </c>
      <c r="H39" s="37" t="e">
        <f t="shared" si="4"/>
        <v>#VALUE!</v>
      </c>
    </row>
    <row r="40" spans="1:9" x14ac:dyDescent="0.35">
      <c r="A40" s="73" t="s">
        <v>4</v>
      </c>
      <c r="B40" s="22">
        <v>5</v>
      </c>
      <c r="C40" s="21" t="s">
        <v>27</v>
      </c>
      <c r="D40" s="77" t="s">
        <v>69</v>
      </c>
      <c r="E40" s="24">
        <v>64</v>
      </c>
      <c r="F40" s="24">
        <f t="shared" si="5"/>
        <v>320</v>
      </c>
      <c r="G40" s="15" t="s">
        <v>33</v>
      </c>
      <c r="H40" s="37" t="e">
        <f t="shared" si="4"/>
        <v>#VALUE!</v>
      </c>
    </row>
    <row r="41" spans="1:9" x14ac:dyDescent="0.35">
      <c r="A41" s="73" t="s">
        <v>5</v>
      </c>
      <c r="B41" s="22">
        <v>5</v>
      </c>
      <c r="C41" s="21" t="s">
        <v>27</v>
      </c>
      <c r="D41" s="77" t="s">
        <v>70</v>
      </c>
      <c r="E41" s="24">
        <v>54</v>
      </c>
      <c r="F41" s="24">
        <f t="shared" si="5"/>
        <v>270</v>
      </c>
      <c r="G41" s="15" t="s">
        <v>33</v>
      </c>
      <c r="H41" s="37" t="e">
        <f t="shared" si="4"/>
        <v>#VALUE!</v>
      </c>
    </row>
    <row r="42" spans="1:9" x14ac:dyDescent="0.35">
      <c r="A42" s="73" t="s">
        <v>6</v>
      </c>
      <c r="B42" s="22">
        <v>3</v>
      </c>
      <c r="C42" s="21" t="s">
        <v>27</v>
      </c>
      <c r="D42" s="77" t="s">
        <v>71</v>
      </c>
      <c r="E42" s="24">
        <v>99</v>
      </c>
      <c r="F42" s="24">
        <f t="shared" si="5"/>
        <v>297</v>
      </c>
      <c r="G42" s="15" t="s">
        <v>33</v>
      </c>
      <c r="H42" s="37" t="e">
        <f t="shared" si="4"/>
        <v>#VALUE!</v>
      </c>
    </row>
    <row r="43" spans="1:9" ht="15" customHeight="1" x14ac:dyDescent="0.35">
      <c r="A43" s="73" t="s">
        <v>7</v>
      </c>
      <c r="B43" s="22">
        <v>12</v>
      </c>
      <c r="C43" s="21" t="s">
        <v>27</v>
      </c>
      <c r="D43" s="77" t="s">
        <v>72</v>
      </c>
      <c r="E43" s="24">
        <v>120</v>
      </c>
      <c r="F43" s="24">
        <f t="shared" si="5"/>
        <v>1440</v>
      </c>
      <c r="G43" s="15" t="s">
        <v>33</v>
      </c>
      <c r="H43" s="37" t="e">
        <f t="shared" si="4"/>
        <v>#VALUE!</v>
      </c>
    </row>
    <row r="44" spans="1:9" x14ac:dyDescent="0.35">
      <c r="A44" s="73" t="s">
        <v>8</v>
      </c>
      <c r="B44" s="22">
        <v>10</v>
      </c>
      <c r="C44" s="21" t="s">
        <v>27</v>
      </c>
      <c r="D44" s="77" t="s">
        <v>73</v>
      </c>
      <c r="E44" s="24">
        <v>32</v>
      </c>
      <c r="F44" s="24">
        <f t="shared" si="5"/>
        <v>320</v>
      </c>
      <c r="G44" s="15" t="s">
        <v>33</v>
      </c>
      <c r="H44" s="37" t="e">
        <f t="shared" ref="H44:H45" si="6">B44*G44</f>
        <v>#VALUE!</v>
      </c>
    </row>
    <row r="45" spans="1:9" x14ac:dyDescent="0.35">
      <c r="A45" s="73" t="s">
        <v>28</v>
      </c>
      <c r="B45" s="22">
        <v>1</v>
      </c>
      <c r="C45" s="21" t="s">
        <v>27</v>
      </c>
      <c r="D45" s="78" t="s">
        <v>74</v>
      </c>
      <c r="E45" s="24">
        <v>290</v>
      </c>
      <c r="F45" s="24">
        <f t="shared" si="5"/>
        <v>290</v>
      </c>
      <c r="G45" s="15" t="s">
        <v>33</v>
      </c>
      <c r="H45" s="37" t="e">
        <f t="shared" si="6"/>
        <v>#VALUE!</v>
      </c>
    </row>
    <row r="46" spans="1:9" x14ac:dyDescent="0.35">
      <c r="A46" s="73" t="s">
        <v>29</v>
      </c>
      <c r="B46" s="22">
        <v>1</v>
      </c>
      <c r="C46" s="21" t="s">
        <v>27</v>
      </c>
      <c r="D46" s="77" t="s">
        <v>75</v>
      </c>
      <c r="E46" s="24">
        <v>1800</v>
      </c>
      <c r="F46" s="24">
        <f t="shared" ref="F46" si="7">B46*E46</f>
        <v>1800</v>
      </c>
      <c r="G46" s="15" t="s">
        <v>33</v>
      </c>
      <c r="H46" s="37" t="e">
        <f t="shared" ref="H46" si="8">B46*G46</f>
        <v>#VALUE!</v>
      </c>
    </row>
    <row r="47" spans="1:9" s="1" customFormat="1" ht="15" customHeight="1" thickBot="1" x14ac:dyDescent="0.4">
      <c r="A47" s="44"/>
      <c r="B47" s="45"/>
      <c r="C47" s="46"/>
      <c r="D47" s="8" t="s">
        <v>26</v>
      </c>
      <c r="E47" s="89">
        <f>SUM(F37:F46)</f>
        <v>13423</v>
      </c>
      <c r="F47" s="90"/>
      <c r="G47" s="87" t="e">
        <f>SUM(H37:H46)</f>
        <v>#VALUE!</v>
      </c>
      <c r="H47" s="88" t="e">
        <f>SUM(#REF!)</f>
        <v>#REF!</v>
      </c>
    </row>
    <row r="48" spans="1:9" s="1" customFormat="1" ht="15" customHeight="1" thickBot="1" x14ac:dyDescent="0.4">
      <c r="A48" s="3"/>
      <c r="B48" s="10"/>
      <c r="C48" s="3"/>
      <c r="D48" s="47" t="s">
        <v>31</v>
      </c>
      <c r="E48" s="4"/>
      <c r="F48" s="4">
        <f>E20+E34+E47</f>
        <v>29039.73</v>
      </c>
      <c r="G48" s="48"/>
      <c r="H48" s="48"/>
    </row>
    <row r="49" spans="1:8" ht="15" customHeight="1" thickBot="1" x14ac:dyDescent="0.4">
      <c r="A49" s="49"/>
      <c r="B49" s="50"/>
      <c r="C49" s="51"/>
      <c r="D49" s="52" t="s">
        <v>14</v>
      </c>
      <c r="E49" s="81"/>
      <c r="F49" s="82"/>
      <c r="G49" s="81" t="e">
        <f>SUM(G20+G34+G47)</f>
        <v>#VALUE!</v>
      </c>
      <c r="H49" s="82"/>
    </row>
    <row r="50" spans="1:8" ht="15" customHeight="1" x14ac:dyDescent="0.35">
      <c r="C50" s="53"/>
      <c r="D50" s="55"/>
      <c r="E50" s="56"/>
      <c r="F50" s="56"/>
      <c r="G50" s="56"/>
      <c r="H50" s="56"/>
    </row>
    <row r="51" spans="1:8" ht="15" customHeight="1" x14ac:dyDescent="0.35">
      <c r="A51" s="57" t="s">
        <v>22</v>
      </c>
      <c r="B51" s="58"/>
      <c r="C51" s="57"/>
      <c r="E51" s="28"/>
    </row>
    <row r="52" spans="1:8" ht="15" customHeight="1" x14ac:dyDescent="0.35">
      <c r="A52" s="57" t="s">
        <v>23</v>
      </c>
      <c r="B52" s="58"/>
      <c r="C52" s="57"/>
      <c r="E52" s="28"/>
    </row>
    <row r="53" spans="1:8" ht="15" customHeight="1" x14ac:dyDescent="0.35">
      <c r="A53" s="60" t="s">
        <v>16</v>
      </c>
      <c r="B53" s="85" t="s">
        <v>21</v>
      </c>
      <c r="C53" s="85"/>
      <c r="D53" s="85"/>
      <c r="G53" s="61" t="s">
        <v>18</v>
      </c>
      <c r="H53" s="57"/>
    </row>
    <row r="54" spans="1:8" ht="15" customHeight="1" x14ac:dyDescent="0.35">
      <c r="A54" s="60"/>
      <c r="B54" s="58"/>
      <c r="C54" s="57"/>
      <c r="D54" s="53"/>
      <c r="E54" s="57"/>
    </row>
    <row r="55" spans="1:8" ht="15" customHeight="1" x14ac:dyDescent="0.35">
      <c r="A55" s="60"/>
      <c r="B55" s="58"/>
      <c r="C55" s="57"/>
      <c r="D55" s="53"/>
      <c r="E55" s="57"/>
    </row>
    <row r="56" spans="1:8" x14ac:dyDescent="0.35">
      <c r="A56" s="60"/>
      <c r="B56" s="58"/>
      <c r="C56" s="57"/>
      <c r="D56" s="53"/>
      <c r="E56" s="57"/>
    </row>
    <row r="57" spans="1:8" x14ac:dyDescent="0.35">
      <c r="A57" s="58"/>
      <c r="B57" s="58"/>
      <c r="C57" s="62"/>
      <c r="D57" s="63"/>
      <c r="E57" s="63"/>
    </row>
    <row r="58" spans="1:8" x14ac:dyDescent="0.35">
      <c r="A58" s="28"/>
      <c r="D58" s="86" t="s">
        <v>24</v>
      </c>
      <c r="E58" s="86"/>
      <c r="F58" s="86"/>
      <c r="G58" s="86"/>
    </row>
    <row r="59" spans="1:8" x14ac:dyDescent="0.35">
      <c r="A59" s="28"/>
      <c r="B59" s="58"/>
      <c r="C59" s="62"/>
      <c r="D59" s="79" t="s">
        <v>20</v>
      </c>
      <c r="E59" s="79"/>
      <c r="F59" s="79"/>
      <c r="G59" s="79"/>
      <c r="H59" s="62"/>
    </row>
    <row r="60" spans="1:8" x14ac:dyDescent="0.35">
      <c r="C60" s="53"/>
      <c r="D60" s="79" t="s">
        <v>19</v>
      </c>
      <c r="E60" s="79"/>
      <c r="F60" s="79"/>
      <c r="G60" s="79"/>
      <c r="H60" s="62"/>
    </row>
    <row r="61" spans="1:8" x14ac:dyDescent="0.35">
      <c r="C61" s="53"/>
      <c r="D61" s="64"/>
    </row>
    <row r="62" spans="1:8" x14ac:dyDescent="0.35">
      <c r="C62" s="53"/>
      <c r="D62" s="64"/>
    </row>
    <row r="63" spans="1:8" x14ac:dyDescent="0.35">
      <c r="C63" s="53"/>
      <c r="D63" s="64"/>
    </row>
    <row r="64" spans="1:8" x14ac:dyDescent="0.35">
      <c r="C64" s="53"/>
      <c r="D64" s="64"/>
    </row>
    <row r="65" spans="3:6" x14ac:dyDescent="0.35">
      <c r="C65" s="53"/>
      <c r="D65" s="64"/>
    </row>
    <row r="66" spans="3:6" x14ac:dyDescent="0.35">
      <c r="C66" s="53"/>
      <c r="D66" s="64"/>
    </row>
    <row r="67" spans="3:6" x14ac:dyDescent="0.35">
      <c r="C67" s="53"/>
      <c r="D67" s="64"/>
    </row>
    <row r="68" spans="3:6" x14ac:dyDescent="0.35">
      <c r="C68" s="53"/>
      <c r="D68" s="64"/>
    </row>
    <row r="69" spans="3:6" x14ac:dyDescent="0.35">
      <c r="D69" s="64"/>
      <c r="F69" s="2"/>
    </row>
  </sheetData>
  <mergeCells count="14">
    <mergeCell ref="D60:G60"/>
    <mergeCell ref="A2:H2"/>
    <mergeCell ref="D59:G59"/>
    <mergeCell ref="E49:F49"/>
    <mergeCell ref="G49:H49"/>
    <mergeCell ref="A3:H3"/>
    <mergeCell ref="B53:D53"/>
    <mergeCell ref="D58:G58"/>
    <mergeCell ref="G20:H20"/>
    <mergeCell ref="E20:F20"/>
    <mergeCell ref="E47:F47"/>
    <mergeCell ref="G47:H47"/>
    <mergeCell ref="E34:F34"/>
    <mergeCell ref="G34:H34"/>
  </mergeCells>
  <phoneticPr fontId="10" type="noConversion"/>
  <printOptions horizontalCentered="1"/>
  <pageMargins left="0.31496062992125984" right="0.31496062992125984" top="0.35433070866141736" bottom="0.35433070866141736" header="0" footer="0.15748031496062992"/>
  <pageSetup paperSize="9" scale="77" orientation="portrait" r:id="rId1"/>
  <headerFooter>
    <oddFooter>&amp;L&amp;F&amp;RStránka &amp;P z &amp;N</oddFooter>
  </headerFooter>
  <ignoredErrors>
    <ignoredError sqref="F37 F46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8" ma:contentTypeDescription="Vytvoří nový dokument" ma:contentTypeScope="" ma:versionID="919ce4659e7c5fb06592e1b9a18cc936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7f013cb791231b1ffeadd6f30b9a28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Props1.xml><?xml version="1.0" encoding="utf-8"?>
<ds:datastoreItem xmlns:ds="http://schemas.openxmlformats.org/officeDocument/2006/customXml" ds:itemID="{C71DC615-6FDF-4AC0-B250-5EFCCA49B8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D504E27-FC9C-490E-A0FE-F181B2721D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3E2440-5466-4B20-BBA2-005DBDA44D0A}">
  <ds:schemaRefs>
    <ds:schemaRef ds:uri="http://schemas.microsoft.com/office/2006/documentManagement/types"/>
    <ds:schemaRef ds:uri="http://schemas.microsoft.com/office/2006/metadata/properties"/>
    <ds:schemaRef ds:uri="63ef4d09-7a27-477e-abfe-88d2d0877d32"/>
    <ds:schemaRef ds:uri="http://purl.org/dc/elements/1.1/"/>
    <ds:schemaRef ds:uri="http://schemas.openxmlformats.org/package/2006/metadata/core-properties"/>
    <ds:schemaRef ds:uri="b0e90202-8514-490b-aa47-458e66aada41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zámečnický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2024-09-03T05:44:38Z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