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36" documentId="8_{8F64EC0A-1B12-4A5B-8FA5-4672CE42B454}" xr6:coauthVersionLast="36" xr6:coauthVersionMax="36" xr10:uidLastSave="{21E2BD0C-19D4-4C11-81B5-750B7B6CF5FB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elektro!$A$2:$I$87</definedName>
    <definedName name="Print_Titles" localSheetId="0">elektro!$8:$8</definedName>
  </definedNames>
  <calcPr calcId="191029"/>
</workbook>
</file>

<file path=xl/calcChain.xml><?xml version="1.0" encoding="utf-8"?>
<calcChain xmlns="http://schemas.openxmlformats.org/spreadsheetml/2006/main">
  <c r="I35" i="4" l="1"/>
  <c r="F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39" i="4"/>
  <c r="F39" i="4"/>
  <c r="I38" i="4"/>
  <c r="F38" i="4"/>
  <c r="I37" i="4"/>
  <c r="F37" i="4"/>
  <c r="I36" i="4"/>
  <c r="F36" i="4"/>
  <c r="F22" i="4" l="1"/>
  <c r="F21" i="4"/>
  <c r="F20" i="4"/>
  <c r="F19" i="4"/>
  <c r="F18" i="4"/>
  <c r="F17" i="4"/>
  <c r="F16" i="4"/>
  <c r="F15" i="4"/>
  <c r="F14" i="4"/>
  <c r="F13" i="4"/>
  <c r="F27" i="4"/>
  <c r="I22" i="4"/>
  <c r="I21" i="4"/>
  <c r="I20" i="4"/>
  <c r="I19" i="4"/>
  <c r="I18" i="4"/>
  <c r="I17" i="4"/>
  <c r="I16" i="4"/>
  <c r="I15" i="4"/>
  <c r="I14" i="4"/>
  <c r="I13" i="4"/>
  <c r="I27" i="4"/>
  <c r="H40" i="4" s="1"/>
  <c r="E40" i="4" l="1"/>
  <c r="I12" i="4"/>
  <c r="F12" i="4"/>
  <c r="I11" i="4"/>
  <c r="F11" i="4"/>
  <c r="I10" i="4"/>
  <c r="F10" i="4"/>
  <c r="I9" i="4"/>
  <c r="F9" i="4"/>
  <c r="I8" i="4"/>
  <c r="F8" i="4"/>
  <c r="I7" i="4"/>
  <c r="I23" i="4" s="1"/>
  <c r="H41" i="4" s="1"/>
  <c r="F7" i="4"/>
  <c r="F23" i="4" l="1"/>
</calcChain>
</file>

<file path=xl/sharedStrings.xml><?xml version="1.0" encoding="utf-8"?>
<sst xmlns="http://schemas.openxmlformats.org/spreadsheetml/2006/main" count="118" uniqueCount="56">
  <si>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</si>
  <si>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</si>
  <si>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</si>
  <si>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</si>
  <si>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</si>
  <si>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</si>
  <si>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</si>
  <si>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</si>
  <si>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</si>
  <si>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</si>
  <si>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</si>
  <si>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</si>
  <si>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</si>
  <si>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</si>
  <si>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</si>
  <si>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</si>
  <si>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</si>
  <si>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</si>
  <si>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</si>
  <si>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</si>
  <si>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</si>
  <si>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</si>
  <si>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</si>
  <si>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</si>
  <si>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m</t>
  </si>
  <si>
    <t>Celková nabídková/kupní cena:</t>
  </si>
  <si>
    <t>acidur krabice 6455-11, IP 67</t>
  </si>
  <si>
    <t>zásuvka dvojnásobná 5513A-CO2357B, typ ABB</t>
  </si>
  <si>
    <t>zásuvka dvojnásobná 5512A-2349 B bílá 230V, typ ABB</t>
  </si>
  <si>
    <t xml:space="preserve">krabice instalační do sádrokartonu KI 68L/1 </t>
  </si>
  <si>
    <t>zářivkový startér  S2 4-22W</t>
  </si>
  <si>
    <t>hmoždinky natloukací NH 6x45</t>
  </si>
  <si>
    <t>hmoždinky natloukací NH 6x35</t>
  </si>
  <si>
    <t>Svítidlo MODUS LLX L2LED 1200AL</t>
  </si>
  <si>
    <t xml:space="preserve">Philips led trubice MASTER LEDtube 1200mm UO 16W 840 T8 ROT </t>
  </si>
  <si>
    <t xml:space="preserve">úsporná kompaktní zářivka MASTER  PL-C 26W/840, 4P, G24q-3 nebo adekvátní LED náhrada </t>
  </si>
  <si>
    <r>
      <t>kompaktní zářivka MASTER PL-T/E 26W/840, 4P patice GX24q-3, délka</t>
    </r>
    <r>
      <rPr>
        <b/>
        <sz val="11"/>
        <color theme="1"/>
        <rFont val="Calibri"/>
        <family val="2"/>
        <scheme val="minor"/>
      </rPr>
      <t xml:space="preserve"> 130 mm</t>
    </r>
    <r>
      <rPr>
        <sz val="11"/>
        <color theme="1"/>
        <rFont val="Calibri"/>
        <family val="2"/>
        <scheme val="minor"/>
      </rPr>
      <t xml:space="preserve"> nebo adekvátní LED náhrada</t>
    </r>
  </si>
  <si>
    <t>Panlux LED ADAPT S vestavné svítidlo se senzorem CCT 18W Ø225mm, 4000K</t>
  </si>
  <si>
    <t>svorka zkušební SZb TREMIS V030</t>
  </si>
  <si>
    <t>nožové pojistky PNA1 125A gG, OEZ  </t>
  </si>
  <si>
    <t>proudový chránič AMPARO 10 kA, 63 A, 4P, 30 mA, A</t>
  </si>
  <si>
    <t>06-40250302 PEP 10P63 proudový chránič magnetický PEP-10P63-A (10 kA) 4P pro 0 až 25A/ 30 mA (A), Bonega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</si>
  <si>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</si>
  <si>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>774221 Zásuvka Valena, 2P+T s dětskou ochranou, IP44, bílá, Legrand</t>
  </si>
  <si>
    <t>Nástěnná zásuvka IZVZ 1643 /16A/400V/4-kol</t>
  </si>
  <si>
    <t>Spínač ABB 3553-06289-B1</t>
  </si>
  <si>
    <t>Zářivková trubice  PHILIPS MASTER TLD SUPER 80, 18W, 840, 60cm</t>
  </si>
  <si>
    <t>Prodlužovací přívod - 3zásuvkový, délka1,5m, 250V/10A</t>
  </si>
  <si>
    <t>Prodlužovací přívod s vypínačem -4 zásuvkový, délka3m, 250V/10A</t>
  </si>
  <si>
    <t>Kabel CYKY PROFI J 3X1,5</t>
  </si>
  <si>
    <t>Přichytka PVC 7,6x350 (  jedno balení obsahuje 100ks- požadujeme 2 balení)</t>
  </si>
  <si>
    <t>Přichytka PVC 2,5x100 (  jedno balení obsahuje 100ks- požadujeme 2 balení)</t>
  </si>
  <si>
    <t>Zářivkové těleso s předřadníkem ECOLITE CAPRI TL 3011-18-1X18W, plastový kryt, včetně zářivky, patice G13</t>
  </si>
  <si>
    <t>Rámeček LEGRAND-VALENA bílá, TYP: 774451</t>
  </si>
  <si>
    <t>Svítidlo THORN 96630327 ELSA LED 600 1200 840WH, 220-240V, 12W, 0.1A</t>
  </si>
  <si>
    <t>Dodávka elektroinstalačního materiálu a zdrojů světla 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</si>
</sst>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24363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53535"/>
      <name val="Calibri"/>
      <family val="2"/>
      <scheme val="minor"/>
    </font>
    <font>
      <sz val="11"/>
      <color rgb="FF232323"/>
      <name val="Calibri"/>
      <family val="2"/>
      <scheme val="minor"/>
    </font>
    <font>
      <sz val="11"/>
      <color rgb="FF3C3F4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80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8" xfId="0" applyFont="1" applyFill="1" applyBorder="1" applyAlignment="1" applyProtection="1">
      <alignment horizontal="center" vertical="center" wrapText="1"/>
    </xf>
    <xf numFmtId="0" fontId="36" fillId="25" borderId="17" xfId="0" applyFont="1" applyFill="1" applyBorder="1" applyAlignment="1" applyProtection="1">
      <alignment horizontal="center" vertical="center" wrapText="1"/>
    </xf>
    <xf numFmtId="0" fontId="36" fillId="25" borderId="19" xfId="0" applyFont="1" applyFill="1" applyBorder="1" applyAlignment="1" applyProtection="1">
      <alignment horizontal="center" vertical="top" wrapText="1"/>
    </xf>
    <xf numFmtId="0" fontId="37" fillId="0" borderId="20" xfId="0" applyFont="1" applyFill="1" applyBorder="1" applyAlignment="1" applyProtection="1">
      <alignment horizontal="right" vertical="center"/>
    </xf>
    <xf numFmtId="164" fontId="38" fillId="26" borderId="15" xfId="0" applyNumberFormat="1" applyFont="1" applyFill="1" applyBorder="1" applyAlignment="1">
      <alignment horizontal="right" vertical="center" wrapText="1"/>
    </xf>
    <xf numFmtId="164" fontId="31" fillId="2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 applyProtection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right" vertical="center"/>
    </xf>
    <xf numFmtId="0" fontId="31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23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6" fillId="25" borderId="24" xfId="0" applyFont="1" applyFill="1" applyBorder="1" applyAlignment="1" applyProtection="1">
      <alignment horizontal="center" vertical="top" wrapText="1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Fill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 applyProtection="1">
      <alignment vertical="center"/>
    </xf>
    <xf numFmtId="164" fontId="38" fillId="26" borderId="27" xfId="0" applyNumberFormat="1" applyFont="1" applyFill="1" applyBorder="1" applyAlignment="1">
      <alignment horizontal="right" vertical="center" wrapText="1"/>
    </xf>
    <xf numFmtId="164" fontId="31" fillId="2" borderId="27" xfId="0" applyNumberFormat="1" applyFont="1" applyFill="1" applyBorder="1" applyAlignment="1" applyProtection="1">
      <alignment horizontal="right" vertical="center"/>
      <protection locked="0"/>
    </xf>
    <xf numFmtId="164" fontId="31" fillId="0" borderId="26" xfId="0" applyNumberFormat="1" applyFont="1" applyBorder="1" applyAlignment="1" applyProtection="1">
      <alignment horizontal="right" vertical="center"/>
    </xf>
    <xf numFmtId="0" fontId="2" fillId="0" borderId="25" xfId="3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40" fillId="0" borderId="15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40" fillId="0" borderId="1" xfId="0" applyFont="1" applyBorder="1" applyAlignment="1">
      <alignment horizontal="center"/>
    </xf>
    <xf numFmtId="0" fontId="41" fillId="0" borderId="1" xfId="0" applyFont="1" applyBorder="1"/>
    <xf numFmtId="0" fontId="10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43" fillId="0" borderId="1" xfId="0" applyFont="1" applyBorder="1"/>
    <xf numFmtId="0" fontId="44" fillId="0" borderId="1" xfId="0" applyFont="1" applyBorder="1" applyAlignment="1">
      <alignment wrapText="1"/>
    </xf>
    <xf numFmtId="0" fontId="40" fillId="0" borderId="1" xfId="0" applyFont="1" applyBorder="1"/>
    <xf numFmtId="0" fontId="45" fillId="0" borderId="1" xfId="0" applyFont="1" applyBorder="1" applyAlignment="1">
      <alignment wrapText="1"/>
    </xf>
    <xf numFmtId="0" fontId="10" fillId="0" borderId="27" xfId="3" applyFont="1" applyBorder="1" applyAlignment="1">
      <alignment horizontal="center" vertical="center"/>
    </xf>
    <xf numFmtId="0" fontId="46" fillId="0" borderId="2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/>
    <xf numFmtId="0" fontId="1" fillId="0" borderId="27" xfId="0" applyFont="1" applyBorder="1" applyAlignment="1">
      <alignment wrapText="1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3" xfId="0" applyNumberFormat="1" applyFont="1" applyFill="1" applyBorder="1" applyAlignment="1" applyProtection="1">
      <alignment horizontal="right" vertical="center"/>
    </xf>
    <xf numFmtId="164" fontId="36" fillId="0" borderId="14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2"/>
  <sheetViews>
    <sheetView tabSelected="1" zoomScale="80" zoomScaleNormal="80" workbookViewId="0">
      <selection activeCell="N10" sqref="N10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0.81640625" style="5" hidden="1" customWidth="1"/>
    <col min="6" max="6" width="0.179687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74" t="s">
        <v>14</v>
      </c>
      <c r="B2" s="74"/>
      <c r="C2" s="74"/>
      <c r="D2" s="74"/>
      <c r="E2" s="74"/>
      <c r="F2" s="74"/>
      <c r="G2" s="74"/>
      <c r="H2" s="74"/>
      <c r="I2" s="74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77" t="s">
        <v>21</v>
      </c>
      <c r="B4" s="77"/>
      <c r="C4" s="77"/>
      <c r="D4" s="77"/>
      <c r="E4" s="77"/>
      <c r="F4" s="77"/>
      <c r="G4" s="77"/>
      <c r="H4" s="77"/>
      <c r="I4" s="77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28"/>
      <c r="B5" s="28"/>
      <c r="C5" s="28"/>
      <c r="D5" s="28"/>
      <c r="E5" s="28"/>
      <c r="F5" s="28"/>
      <c r="G5" s="28"/>
      <c r="H5" s="28"/>
      <c r="I5" s="28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9" t="s">
        <v>15</v>
      </c>
      <c r="B6" s="30" t="s">
        <v>5</v>
      </c>
      <c r="C6" s="30" t="s">
        <v>6</v>
      </c>
      <c r="D6" s="31" t="s">
        <v>22</v>
      </c>
      <c r="E6" s="30" t="s">
        <v>17</v>
      </c>
      <c r="F6" s="30" t="s">
        <v>18</v>
      </c>
      <c r="G6" s="30" t="s">
        <v>0</v>
      </c>
      <c r="H6" s="30" t="s">
        <v>1</v>
      </c>
      <c r="I6" s="32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33">
        <v>1</v>
      </c>
      <c r="B7" s="49">
        <v>16</v>
      </c>
      <c r="C7" s="49" t="s">
        <v>20</v>
      </c>
      <c r="D7" s="50" t="s">
        <v>26</v>
      </c>
      <c r="E7" s="18"/>
      <c r="F7" s="18">
        <f>B7*E7</f>
        <v>0</v>
      </c>
      <c r="G7" s="19" t="s">
        <v>10</v>
      </c>
      <c r="H7" s="19"/>
      <c r="I7" s="20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4">
        <v>2</v>
      </c>
      <c r="B8" s="51">
        <v>20</v>
      </c>
      <c r="C8" s="51" t="s">
        <v>20</v>
      </c>
      <c r="D8" s="52" t="s">
        <v>27</v>
      </c>
      <c r="E8" s="23"/>
      <c r="F8" s="23">
        <f t="shared" ref="F8:F12" si="1">B8*E8</f>
        <v>0</v>
      </c>
      <c r="G8" s="21" t="s">
        <v>10</v>
      </c>
      <c r="H8" s="21"/>
      <c r="I8" s="22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34">
        <v>3</v>
      </c>
      <c r="B9" s="51">
        <v>10</v>
      </c>
      <c r="C9" s="51" t="s">
        <v>20</v>
      </c>
      <c r="D9" s="52" t="s">
        <v>28</v>
      </c>
      <c r="E9" s="23"/>
      <c r="F9" s="23">
        <f t="shared" si="1"/>
        <v>0</v>
      </c>
      <c r="G9" s="21" t="s">
        <v>10</v>
      </c>
      <c r="H9" s="21"/>
      <c r="I9" s="22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34">
        <v>4</v>
      </c>
      <c r="B10" s="51">
        <v>20</v>
      </c>
      <c r="C10" s="53" t="s">
        <v>20</v>
      </c>
      <c r="D10" s="54" t="s">
        <v>29</v>
      </c>
      <c r="E10" s="23"/>
      <c r="F10" s="23">
        <f t="shared" si="1"/>
        <v>0</v>
      </c>
      <c r="G10" s="21" t="s">
        <v>10</v>
      </c>
      <c r="H10" s="21"/>
      <c r="I10" s="22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34">
        <v>5</v>
      </c>
      <c r="B11" s="51">
        <v>25</v>
      </c>
      <c r="C11" s="51" t="s">
        <v>20</v>
      </c>
      <c r="D11" s="52" t="s">
        <v>30</v>
      </c>
      <c r="E11" s="23"/>
      <c r="F11" s="23">
        <f t="shared" si="1"/>
        <v>0</v>
      </c>
      <c r="G11" s="21" t="s">
        <v>10</v>
      </c>
      <c r="H11" s="21"/>
      <c r="I11" s="22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34">
        <v>6</v>
      </c>
      <c r="B12" s="51">
        <v>200</v>
      </c>
      <c r="C12" s="51" t="s">
        <v>20</v>
      </c>
      <c r="D12" s="55" t="s">
        <v>31</v>
      </c>
      <c r="E12" s="23"/>
      <c r="F12" s="23">
        <f t="shared" si="1"/>
        <v>0</v>
      </c>
      <c r="G12" s="21" t="s">
        <v>10</v>
      </c>
      <c r="H12" s="21"/>
      <c r="I12" s="22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x14ac:dyDescent="0.35">
      <c r="A13" s="34">
        <v>7</v>
      </c>
      <c r="B13" s="56">
        <v>200</v>
      </c>
      <c r="C13" s="51" t="s">
        <v>20</v>
      </c>
      <c r="D13" s="52" t="s">
        <v>32</v>
      </c>
      <c r="E13" s="23"/>
      <c r="F13" s="23">
        <f t="shared" ref="F13:F22" si="2">(E13*B13)</f>
        <v>0</v>
      </c>
      <c r="G13" s="21" t="s">
        <v>10</v>
      </c>
      <c r="H13" s="21"/>
      <c r="I13" s="22" t="e">
        <f t="shared" ref="I13:I22" si="3">(G13+H13)*B13</f>
        <v>#VALUE!</v>
      </c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34">
        <v>8</v>
      </c>
      <c r="B14" s="51">
        <v>45</v>
      </c>
      <c r="C14" s="51" t="s">
        <v>20</v>
      </c>
      <c r="D14" s="52" t="s">
        <v>33</v>
      </c>
      <c r="E14" s="23"/>
      <c r="F14" s="23">
        <f t="shared" si="2"/>
        <v>0</v>
      </c>
      <c r="G14" s="21" t="s">
        <v>10</v>
      </c>
      <c r="H14" s="21"/>
      <c r="I14" s="22" t="e">
        <f t="shared" si="3"/>
        <v>#VALUE!</v>
      </c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34">
        <v>9</v>
      </c>
      <c r="B15" s="51">
        <v>100</v>
      </c>
      <c r="C15" s="51" t="s">
        <v>20</v>
      </c>
      <c r="D15" s="52" t="s">
        <v>34</v>
      </c>
      <c r="E15" s="23"/>
      <c r="F15" s="23">
        <f t="shared" si="2"/>
        <v>0</v>
      </c>
      <c r="G15" s="21" t="s">
        <v>10</v>
      </c>
      <c r="H15" s="21"/>
      <c r="I15" s="22" t="e">
        <f t="shared" si="3"/>
        <v>#VALUE!</v>
      </c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34">
        <v>10</v>
      </c>
      <c r="B16" s="57">
        <v>20</v>
      </c>
      <c r="C16" s="57" t="s">
        <v>20</v>
      </c>
      <c r="D16" s="58" t="s">
        <v>35</v>
      </c>
      <c r="E16" s="23"/>
      <c r="F16" s="23">
        <f t="shared" si="2"/>
        <v>0</v>
      </c>
      <c r="G16" s="21" t="s">
        <v>10</v>
      </c>
      <c r="H16" s="21"/>
      <c r="I16" s="22" t="e">
        <f t="shared" si="3"/>
        <v>#VALUE!</v>
      </c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34">
        <v>11</v>
      </c>
      <c r="B17" s="59">
        <v>20</v>
      </c>
      <c r="C17" s="59" t="s">
        <v>20</v>
      </c>
      <c r="D17" s="58" t="s">
        <v>36</v>
      </c>
      <c r="E17" s="23"/>
      <c r="F17" s="23">
        <f t="shared" si="2"/>
        <v>0</v>
      </c>
      <c r="G17" s="21" t="s">
        <v>10</v>
      </c>
      <c r="H17" s="21"/>
      <c r="I17" s="22" t="e">
        <f t="shared" si="3"/>
        <v>#VALUE!</v>
      </c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34">
        <v>12</v>
      </c>
      <c r="B18" s="60">
        <v>20</v>
      </c>
      <c r="C18" s="60" t="s">
        <v>20</v>
      </c>
      <c r="D18" s="61" t="s">
        <v>37</v>
      </c>
      <c r="E18" s="23"/>
      <c r="F18" s="23">
        <f t="shared" si="2"/>
        <v>0</v>
      </c>
      <c r="G18" s="21" t="s">
        <v>10</v>
      </c>
      <c r="H18" s="21"/>
      <c r="I18" s="22" t="e">
        <f t="shared" si="3"/>
        <v>#VALUE!</v>
      </c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34">
        <v>13</v>
      </c>
      <c r="B19" s="53">
        <v>20</v>
      </c>
      <c r="C19" s="53" t="s">
        <v>20</v>
      </c>
      <c r="D19" s="62" t="s">
        <v>38</v>
      </c>
      <c r="E19" s="23"/>
      <c r="F19" s="23">
        <f t="shared" si="2"/>
        <v>0</v>
      </c>
      <c r="G19" s="21" t="s">
        <v>10</v>
      </c>
      <c r="H19" s="21"/>
      <c r="I19" s="22" t="e">
        <f t="shared" si="3"/>
        <v>#VALUE!</v>
      </c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34">
        <v>14</v>
      </c>
      <c r="B20" s="60">
        <v>3</v>
      </c>
      <c r="C20" s="60" t="s">
        <v>20</v>
      </c>
      <c r="D20" s="63" t="s">
        <v>39</v>
      </c>
      <c r="E20" s="23"/>
      <c r="F20" s="23">
        <f t="shared" si="2"/>
        <v>0</v>
      </c>
      <c r="G20" s="21" t="s">
        <v>10</v>
      </c>
      <c r="H20" s="21"/>
      <c r="I20" s="22" t="e">
        <f t="shared" si="3"/>
        <v>#VALUE!</v>
      </c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34">
        <v>15</v>
      </c>
      <c r="B21" s="60">
        <v>1</v>
      </c>
      <c r="C21" s="60" t="s">
        <v>20</v>
      </c>
      <c r="D21" s="64" t="s">
        <v>40</v>
      </c>
      <c r="E21" s="23"/>
      <c r="F21" s="23">
        <f t="shared" si="2"/>
        <v>0</v>
      </c>
      <c r="G21" s="21" t="s">
        <v>10</v>
      </c>
      <c r="H21" s="21"/>
      <c r="I21" s="22" t="e">
        <f t="shared" si="3"/>
        <v>#VALUE!</v>
      </c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ht="15" thickBot="1" x14ac:dyDescent="0.4">
      <c r="A22" s="44">
        <v>16</v>
      </c>
      <c r="B22" s="65">
        <v>1</v>
      </c>
      <c r="C22" s="65" t="s">
        <v>20</v>
      </c>
      <c r="D22" s="66" t="s">
        <v>41</v>
      </c>
      <c r="E22" s="41"/>
      <c r="F22" s="41">
        <f t="shared" si="2"/>
        <v>0</v>
      </c>
      <c r="G22" s="42" t="s">
        <v>10</v>
      </c>
      <c r="H22" s="42"/>
      <c r="I22" s="43" t="e">
        <f t="shared" si="3"/>
        <v>#VALUE!</v>
      </c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ht="15" thickBot="1" x14ac:dyDescent="0.4">
      <c r="A23" s="35"/>
      <c r="B23" s="36"/>
      <c r="C23" s="36"/>
      <c r="D23" s="17" t="s">
        <v>23</v>
      </c>
      <c r="E23" s="37"/>
      <c r="F23" s="38">
        <f>SUM(F7:F22)</f>
        <v>0</v>
      </c>
      <c r="G23" s="39"/>
      <c r="H23" s="39"/>
      <c r="I23" s="40" t="e">
        <f>SUM(I7:I22)</f>
        <v>#VALUE!</v>
      </c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28"/>
      <c r="B24" s="28"/>
      <c r="C24" s="28"/>
      <c r="D24" s="28"/>
      <c r="E24" s="28"/>
      <c r="F24" s="28"/>
      <c r="G24" s="28"/>
      <c r="H24" s="28"/>
      <c r="I24" s="28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ht="15" thickBot="1" x14ac:dyDescent="0.4">
      <c r="A25" s="13"/>
      <c r="B25" s="13"/>
      <c r="C25" s="13"/>
      <c r="D25" s="13"/>
      <c r="E25" s="13"/>
      <c r="F25" s="13"/>
      <c r="G25" s="13"/>
      <c r="H25" s="13"/>
      <c r="I25" s="13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ht="57.5" customHeight="1" thickBot="1" x14ac:dyDescent="0.4">
      <c r="A26" s="14" t="s">
        <v>15</v>
      </c>
      <c r="B26" s="15" t="s">
        <v>5</v>
      </c>
      <c r="C26" s="15" t="s">
        <v>6</v>
      </c>
      <c r="D26" s="24" t="s">
        <v>16</v>
      </c>
      <c r="E26" s="15" t="s">
        <v>17</v>
      </c>
      <c r="F26" s="15" t="s">
        <v>18</v>
      </c>
      <c r="G26" s="15" t="s">
        <v>0</v>
      </c>
      <c r="H26" s="15" t="s">
        <v>1</v>
      </c>
      <c r="I26" s="16" t="s">
        <v>3</v>
      </c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ht="145" x14ac:dyDescent="0.35">
      <c r="A27" s="33">
        <v>1</v>
      </c>
      <c r="B27" s="47">
        <v>500</v>
      </c>
      <c r="C27" s="47" t="s">
        <v>20</v>
      </c>
      <c r="D27" s="69" t="s">
        <v>42</v>
      </c>
      <c r="E27" s="18">
        <v>61.85</v>
      </c>
      <c r="F27" s="18">
        <f>(E27*B27)</f>
        <v>30925</v>
      </c>
      <c r="G27" s="19" t="s">
        <v>10</v>
      </c>
      <c r="H27" s="19"/>
      <c r="I27" s="20" t="e">
        <f>(G27+H27)*B27</f>
        <v>#VALUE!</v>
      </c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34">
        <v>2</v>
      </c>
      <c r="B28" s="45">
        <v>5</v>
      </c>
      <c r="C28" s="45" t="s">
        <v>20</v>
      </c>
      <c r="D28" s="68" t="s">
        <v>43</v>
      </c>
      <c r="E28" s="23">
        <v>300</v>
      </c>
      <c r="F28" s="23">
        <f t="shared" ref="F28:F35" si="4">(E28*B28)</f>
        <v>1500</v>
      </c>
      <c r="G28" s="21" t="s">
        <v>10</v>
      </c>
      <c r="H28" s="21"/>
      <c r="I28" s="22" t="e">
        <f t="shared" ref="I28:I35" si="5">(G28+H28)*B28</f>
        <v>#VALUE!</v>
      </c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34">
        <v>3</v>
      </c>
      <c r="B29" s="46">
        <v>1</v>
      </c>
      <c r="C29" s="45" t="s">
        <v>20</v>
      </c>
      <c r="D29" s="70" t="s">
        <v>44</v>
      </c>
      <c r="E29" s="23">
        <v>590</v>
      </c>
      <c r="F29" s="23">
        <f t="shared" si="4"/>
        <v>590</v>
      </c>
      <c r="G29" s="21" t="s">
        <v>10</v>
      </c>
      <c r="H29" s="21"/>
      <c r="I29" s="22" t="e">
        <f t="shared" si="5"/>
        <v>#VALUE!</v>
      </c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34">
        <v>4</v>
      </c>
      <c r="B30" s="45">
        <v>60</v>
      </c>
      <c r="C30" s="45" t="s">
        <v>20</v>
      </c>
      <c r="D30" s="68" t="s">
        <v>45</v>
      </c>
      <c r="E30" s="23">
        <v>60</v>
      </c>
      <c r="F30" s="23">
        <f t="shared" si="4"/>
        <v>3600</v>
      </c>
      <c r="G30" s="21" t="s">
        <v>10</v>
      </c>
      <c r="H30" s="21"/>
      <c r="I30" s="22" t="e">
        <f t="shared" si="5"/>
        <v>#VALUE!</v>
      </c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34">
        <v>5</v>
      </c>
      <c r="B31" s="45">
        <v>200</v>
      </c>
      <c r="C31" s="45"/>
      <c r="D31" s="68" t="s">
        <v>46</v>
      </c>
      <c r="E31" s="23">
        <v>42</v>
      </c>
      <c r="F31" s="23">
        <f t="shared" si="4"/>
        <v>8400</v>
      </c>
      <c r="G31" s="21" t="s">
        <v>10</v>
      </c>
      <c r="H31" s="21"/>
      <c r="I31" s="22" t="e">
        <f t="shared" si="5"/>
        <v>#VALUE!</v>
      </c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34">
        <v>6</v>
      </c>
      <c r="B32" s="45">
        <v>10</v>
      </c>
      <c r="C32" s="45" t="s">
        <v>20</v>
      </c>
      <c r="D32" s="67" t="s">
        <v>47</v>
      </c>
      <c r="E32" s="23">
        <v>86</v>
      </c>
      <c r="F32" s="23">
        <f t="shared" si="4"/>
        <v>860</v>
      </c>
      <c r="G32" s="21" t="s">
        <v>10</v>
      </c>
      <c r="H32" s="21"/>
      <c r="I32" s="22" t="e">
        <f t="shared" si="5"/>
        <v>#VALUE!</v>
      </c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34">
        <v>7</v>
      </c>
      <c r="B33" s="45">
        <v>10</v>
      </c>
      <c r="C33" s="45" t="s">
        <v>20</v>
      </c>
      <c r="D33" s="68" t="s">
        <v>48</v>
      </c>
      <c r="E33" s="23">
        <v>140</v>
      </c>
      <c r="F33" s="23">
        <f t="shared" si="4"/>
        <v>1400</v>
      </c>
      <c r="G33" s="21" t="s">
        <v>10</v>
      </c>
      <c r="H33" s="21"/>
      <c r="I33" s="22" t="e">
        <f t="shared" si="5"/>
        <v>#VALUE!</v>
      </c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34">
        <v>8</v>
      </c>
      <c r="B34" s="45">
        <v>50</v>
      </c>
      <c r="C34" s="45" t="s">
        <v>24</v>
      </c>
      <c r="D34" s="68" t="s">
        <v>49</v>
      </c>
      <c r="E34" s="23">
        <v>86</v>
      </c>
      <c r="F34" s="23">
        <f t="shared" si="4"/>
        <v>4300</v>
      </c>
      <c r="G34" s="21" t="s">
        <v>10</v>
      </c>
      <c r="H34" s="21"/>
      <c r="I34" s="22" t="e">
        <f t="shared" si="5"/>
        <v>#VALUE!</v>
      </c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34">
        <v>9</v>
      </c>
      <c r="B35" s="45">
        <v>200</v>
      </c>
      <c r="C35" s="45" t="s">
        <v>20</v>
      </c>
      <c r="D35" s="68" t="s">
        <v>50</v>
      </c>
      <c r="E35" s="23">
        <v>1.65</v>
      </c>
      <c r="F35" s="23">
        <f t="shared" si="4"/>
        <v>330</v>
      </c>
      <c r="G35" s="21" t="s">
        <v>10</v>
      </c>
      <c r="H35" s="21"/>
      <c r="I35" s="22" t="e">
        <f t="shared" si="5"/>
        <v>#VALUE!</v>
      </c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34">
        <v>10</v>
      </c>
      <c r="B36" s="45">
        <v>200</v>
      </c>
      <c r="C36" s="45" t="s">
        <v>20</v>
      </c>
      <c r="D36" s="68" t="s">
        <v>51</v>
      </c>
      <c r="E36" s="23">
        <v>0.12</v>
      </c>
      <c r="F36" s="23">
        <f t="shared" ref="F36:F39" si="6">(E36*B36)</f>
        <v>24</v>
      </c>
      <c r="G36" s="21" t="s">
        <v>10</v>
      </c>
      <c r="H36" s="21"/>
      <c r="I36" s="22" t="e">
        <f t="shared" ref="I36:I39" si="7">(G36+H36)*B36</f>
        <v>#VALUE!</v>
      </c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34">
        <v>11</v>
      </c>
      <c r="B37" s="45">
        <v>10</v>
      </c>
      <c r="C37" s="45" t="s">
        <v>20</v>
      </c>
      <c r="D37" s="68" t="s">
        <v>52</v>
      </c>
      <c r="E37" s="23">
        <v>315</v>
      </c>
      <c r="F37" s="23">
        <f t="shared" si="6"/>
        <v>3150</v>
      </c>
      <c r="G37" s="21" t="s">
        <v>10</v>
      </c>
      <c r="H37" s="21"/>
      <c r="I37" s="22" t="e">
        <f t="shared" si="7"/>
        <v>#VALUE!</v>
      </c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34">
        <v>12</v>
      </c>
      <c r="B38" s="45">
        <v>10</v>
      </c>
      <c r="C38" s="45" t="s">
        <v>20</v>
      </c>
      <c r="D38" s="68" t="s">
        <v>53</v>
      </c>
      <c r="E38" s="23">
        <v>15</v>
      </c>
      <c r="F38" s="23">
        <f t="shared" si="6"/>
        <v>150</v>
      </c>
      <c r="G38" s="21" t="s">
        <v>10</v>
      </c>
      <c r="H38" s="21"/>
      <c r="I38" s="22" t="e">
        <f t="shared" si="7"/>
        <v>#VALUE!</v>
      </c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ht="15" thickBot="1" x14ac:dyDescent="0.4">
      <c r="A39" s="44">
        <v>13</v>
      </c>
      <c r="B39" s="48">
        <v>2</v>
      </c>
      <c r="C39" s="48" t="s">
        <v>20</v>
      </c>
      <c r="D39" s="71" t="s">
        <v>54</v>
      </c>
      <c r="E39" s="41">
        <v>3000</v>
      </c>
      <c r="F39" s="41">
        <f t="shared" si="6"/>
        <v>6000</v>
      </c>
      <c r="G39" s="42" t="s">
        <v>10</v>
      </c>
      <c r="H39" s="42"/>
      <c r="I39" s="43" t="e">
        <f t="shared" si="7"/>
        <v>#VALUE!</v>
      </c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ht="15" thickBot="1" x14ac:dyDescent="0.4">
      <c r="A40" s="25"/>
      <c r="B40" s="26"/>
      <c r="C40" s="26"/>
      <c r="D40" s="17" t="s">
        <v>19</v>
      </c>
      <c r="E40" s="78">
        <f>SUM(F27:F39)</f>
        <v>61229</v>
      </c>
      <c r="F40" s="79"/>
      <c r="G40" s="27"/>
      <c r="H40" s="78" t="e">
        <f>SUM(I27:I39)</f>
        <v>#VALUE!</v>
      </c>
      <c r="I40" s="79"/>
    </row>
    <row r="41" spans="1:1017 1025:2041 2049:3065 3073:4089 4097:5113 5121:6137 6145:7161 7169:8185 8193:9209 9217:10233 10241:11257 11265:12281 12289:13305 13313:14329 14337:15353 15361:16377" s="1" customFormat="1" ht="15" thickBot="1" x14ac:dyDescent="0.4">
      <c r="A41" s="25"/>
      <c r="B41" s="26"/>
      <c r="C41" s="26"/>
      <c r="D41" s="27" t="s">
        <v>25</v>
      </c>
      <c r="E41" s="78"/>
      <c r="F41" s="79"/>
      <c r="G41" s="27"/>
      <c r="H41" s="78" t="e">
        <f>I23+H40</f>
        <v>#VALUE!</v>
      </c>
      <c r="I41" s="79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6" t="s">
        <v>13</v>
      </c>
      <c r="B43" s="7"/>
      <c r="C43" s="6"/>
      <c r="D43" s="8"/>
      <c r="E43" s="9"/>
      <c r="F43" s="9"/>
      <c r="G43" s="9"/>
      <c r="H43" s="9"/>
      <c r="I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8" t="s">
        <v>4</v>
      </c>
      <c r="B44" s="72" t="s">
        <v>8</v>
      </c>
      <c r="C44" s="72"/>
      <c r="D44" s="72"/>
      <c r="F44" s="10"/>
      <c r="G44" s="6" t="s">
        <v>2</v>
      </c>
      <c r="I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9" t="s">
        <v>12</v>
      </c>
      <c r="B45" s="7"/>
      <c r="C45" s="6"/>
      <c r="F45" s="9"/>
      <c r="H45" s="9"/>
      <c r="I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9"/>
      <c r="B46" s="7"/>
      <c r="C46" s="6"/>
      <c r="F46" s="9"/>
      <c r="H46" s="9"/>
      <c r="I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9"/>
      <c r="B47" s="7"/>
      <c r="C47" s="6"/>
      <c r="F47" s="9"/>
      <c r="H47" s="9"/>
      <c r="I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9"/>
      <c r="B48" s="7"/>
      <c r="C48" s="6"/>
      <c r="F48" s="9"/>
      <c r="H48" s="9"/>
      <c r="I48" s="11"/>
    </row>
    <row r="49" spans="1:9" s="1" customFormat="1" x14ac:dyDescent="0.35">
      <c r="A49" s="9"/>
      <c r="B49" s="7"/>
      <c r="C49" s="6"/>
      <c r="F49" s="9"/>
      <c r="H49" s="9"/>
      <c r="I49" s="11"/>
    </row>
    <row r="50" spans="1:9" s="1" customFormat="1" x14ac:dyDescent="0.35">
      <c r="A50" s="7"/>
      <c r="B50" s="7"/>
      <c r="C50" s="6"/>
      <c r="D50" s="73" t="s">
        <v>7</v>
      </c>
      <c r="E50" s="73"/>
      <c r="F50" s="73"/>
      <c r="G50" s="73"/>
      <c r="H50" s="9"/>
      <c r="I50" s="11"/>
    </row>
    <row r="51" spans="1:9" s="1" customFormat="1" x14ac:dyDescent="0.35">
      <c r="A51" s="7"/>
      <c r="B51" s="7"/>
      <c r="C51" s="6"/>
      <c r="D51" s="72" t="s">
        <v>9</v>
      </c>
      <c r="E51" s="72"/>
      <c r="F51" s="72"/>
      <c r="G51" s="72"/>
      <c r="H51" s="9"/>
      <c r="I51" s="11"/>
    </row>
    <row r="52" spans="1:9" s="1" customFormat="1" x14ac:dyDescent="0.35">
      <c r="A52" s="6"/>
      <c r="D52" s="72" t="s">
        <v>11</v>
      </c>
      <c r="E52" s="72"/>
      <c r="F52" s="72"/>
      <c r="G52" s="72"/>
      <c r="I52" s="11"/>
    </row>
    <row r="53" spans="1:9" s="1" customFormat="1" x14ac:dyDescent="0.35">
      <c r="A53" s="11"/>
      <c r="I53" s="11"/>
    </row>
    <row r="54" spans="1:9" s="1" customFormat="1" x14ac:dyDescent="0.35">
      <c r="A54" s="11"/>
      <c r="I54" s="11"/>
    </row>
    <row r="55" spans="1:9" s="1" customFormat="1" x14ac:dyDescent="0.35">
      <c r="A55" s="11"/>
      <c r="I55" s="11"/>
    </row>
    <row r="56" spans="1:9" s="1" customFormat="1" x14ac:dyDescent="0.35">
      <c r="A56" s="11"/>
      <c r="I56" s="11"/>
    </row>
    <row r="57" spans="1:9" s="1" customFormat="1" x14ac:dyDescent="0.35">
      <c r="A57" s="11"/>
      <c r="I57" s="11"/>
    </row>
    <row r="58" spans="1:9" s="1" customFormat="1" x14ac:dyDescent="0.35">
      <c r="A58" s="11"/>
      <c r="I58" s="11"/>
    </row>
    <row r="59" spans="1:9" s="1" customFormat="1" x14ac:dyDescent="0.35">
      <c r="A59" s="11"/>
      <c r="I59" s="11"/>
    </row>
    <row r="60" spans="1:9" s="1" customFormat="1" x14ac:dyDescent="0.35">
      <c r="A60" s="11"/>
      <c r="I60" s="11"/>
    </row>
    <row r="61" spans="1:9" s="1" customFormat="1" x14ac:dyDescent="0.35">
      <c r="A61" s="11"/>
      <c r="I61" s="11"/>
    </row>
    <row r="62" spans="1:9" s="1" customFormat="1" x14ac:dyDescent="0.35">
      <c r="A62" s="11"/>
      <c r="I62" s="11"/>
    </row>
    <row r="63" spans="1:9" s="1" customFormat="1" x14ac:dyDescent="0.35">
      <c r="A63" s="11"/>
      <c r="I63" s="11"/>
    </row>
    <row r="64" spans="1:9" s="1" customFormat="1" x14ac:dyDescent="0.35">
      <c r="A64" s="11"/>
      <c r="I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/>
    <row r="79" spans="1:1" s="1" customFormat="1" x14ac:dyDescent="0.35"/>
    <row r="80" spans="1:1" s="1" customFormat="1" x14ac:dyDescent="0.35"/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s="1" customFormat="1" x14ac:dyDescent="0.35">
      <c r="A122" s="11"/>
    </row>
    <row r="123" spans="1:9" s="1" customFormat="1" x14ac:dyDescent="0.35">
      <c r="A123" s="11"/>
    </row>
    <row r="124" spans="1:9" s="1" customFormat="1" x14ac:dyDescent="0.35">
      <c r="A124" s="11"/>
    </row>
    <row r="125" spans="1:9" s="1" customFormat="1" x14ac:dyDescent="0.35">
      <c r="A125" s="11"/>
    </row>
    <row r="126" spans="1:9" s="1" customFormat="1" x14ac:dyDescent="0.35">
      <c r="A126" s="1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1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1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1"/>
      <c r="B176" s="1"/>
      <c r="C176" s="1"/>
      <c r="D176" s="1"/>
      <c r="E176" s="1"/>
      <c r="F176" s="1"/>
      <c r="G176" s="1"/>
      <c r="H176" s="1"/>
      <c r="I176" s="1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  <row r="248" spans="1:1" x14ac:dyDescent="0.35">
      <c r="A248" s="12"/>
    </row>
    <row r="249" spans="1:1" x14ac:dyDescent="0.35">
      <c r="A249" s="12"/>
    </row>
    <row r="250" spans="1:1" x14ac:dyDescent="0.35">
      <c r="A250" s="12"/>
    </row>
    <row r="251" spans="1:1" x14ac:dyDescent="0.35">
      <c r="A251" s="12"/>
    </row>
    <row r="252" spans="1:1" x14ac:dyDescent="0.35">
      <c r="A252" s="12"/>
    </row>
  </sheetData>
  <mergeCells count="11">
    <mergeCell ref="D52:G52"/>
    <mergeCell ref="D51:G51"/>
    <mergeCell ref="D50:G50"/>
    <mergeCell ref="A2:I2"/>
    <mergeCell ref="A3:I3"/>
    <mergeCell ref="A4:I4"/>
    <mergeCell ref="B44:D44"/>
    <mergeCell ref="H40:I40"/>
    <mergeCell ref="E40:F40"/>
    <mergeCell ref="E41:F41"/>
    <mergeCell ref="H41:I4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2024-06-28T16:16:20Z</dcterms:modified>
</cp:coreProperties>
</file>