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defaultThemeVersion="166925"/>
  <bookViews>
    <workbookView xWindow="0" yWindow="0" windowWidth="30675" windowHeight="16830" tabRatio="765" firstSheet="5" activeTab="10"/>
  </bookViews>
  <sheets>
    <sheet name="110.72 VV TL" sheetId="10" r:id="rId1"/>
    <sheet name="CELKEM AV učebny" sheetId="8" r:id="rId2"/>
    <sheet name="Kniha místnosti" sheetId="11" r:id="rId3"/>
    <sheet name="20A-učebna" sheetId="1" r:id="rId4"/>
    <sheet name="20B-učebna" sheetId="12" r:id="rId5"/>
    <sheet name="21A-PCučebna" sheetId="2" r:id="rId6"/>
    <sheet name="21B-PCučebna" sheetId="13" r:id="rId7"/>
    <sheet name="31 - ZM" sheetId="3" r:id="rId8"/>
    <sheet name="34 - Aula" sheetId="4" r:id="rId9"/>
    <sheet name="Učebna A.118" sheetId="6" r:id="rId10"/>
    <sheet name=" 45 - Foyer" sheetId="7" r:id="rId11"/>
    <sheet name="33 - KM2" sheetId="9" r:id="rId12"/>
  </sheets>
  <definedNames>
    <definedName name="_xlnm._FilterDatabase" localSheetId="2" hidden="1">'Kniha místnosti'!$A$3:$G$52</definedName>
    <definedName name="_xlnm.Print_Area" localSheetId="10">' 45 - Foyer'!$A$1:$I$20</definedName>
    <definedName name="_xlnm.Print_Area" localSheetId="0">'110.72 VV TL'!$B$3:$S$44</definedName>
    <definedName name="_xlnm.Print_Area" localSheetId="3">'20A-učebna'!$A$1:$I$24</definedName>
    <definedName name="_xlnm.Print_Area" localSheetId="4">'20B-učebna'!$A$1:$I$24</definedName>
    <definedName name="_xlnm.Print_Area" localSheetId="5">'21A-PCučebna'!$A$1:$I$24</definedName>
    <definedName name="_xlnm.Print_Area" localSheetId="6">'21B-PCučebna'!$A$1:$I$24</definedName>
    <definedName name="_xlnm.Print_Area" localSheetId="7">'31 - ZM'!$A$1:$I$43</definedName>
    <definedName name="_xlnm.Print_Area" localSheetId="11">'33 - KM2'!$A$1:$I$12</definedName>
    <definedName name="_xlnm.Print_Area" localSheetId="8">'34 - Aula'!$A$1:$I$43</definedName>
    <definedName name="_xlnm.Print_Area" localSheetId="1">'CELKEM AV učebny'!$A$1:$F$16</definedName>
    <definedName name="_xlnm.Print_Area" localSheetId="9">'Učebna A.118'!$A$1:$I$27</definedName>
    <definedName name="_xlnm.Print_Titles" localSheetId="1">'CELKEM AV učebny'!$4:$5</definedName>
    <definedName name="_xlnm.Print_Titles" localSheetId="3">'20A-učebna'!$4:$5</definedName>
    <definedName name="_xlnm.Print_Titles" localSheetId="4">'20B-učebna'!$4:$5</definedName>
    <definedName name="_xlnm.Print_Titles" localSheetId="5">'21A-PCučebna'!$4:$5</definedName>
    <definedName name="_xlnm.Print_Titles" localSheetId="6">'21B-PCučebna'!$4:$5</definedName>
    <definedName name="_xlnm.Print_Titles" localSheetId="7">'31 - ZM'!$4:$5</definedName>
    <definedName name="_xlnm.Print_Titles" localSheetId="8">'34 - Aula'!$4:$5</definedName>
    <definedName name="_xlnm.Print_Titles" localSheetId="9">'Učebna A.118'!$4:$5</definedName>
    <definedName name="_xlnm.Print_Titles" localSheetId="10">' 45 - Foyer'!$4:$5</definedName>
    <definedName name="_xlnm.Print_Titles" localSheetId="11">'33 - KM2'!$3:$5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<sst xmlns="http://schemas.openxmlformats.org/spreadsheetml/2006/main" count="856" uniqueCount="237">
  <si>
    <t xml:space="preserve">  název zakázky</t>
  </si>
  <si>
    <t>Nová budova EkF - přístavba H v areálu VŠB-TUO</t>
  </si>
  <si>
    <t xml:space="preserve">  stupeň</t>
  </si>
  <si>
    <t>Projektová dokumentace pro provádění stavby</t>
  </si>
  <si>
    <t xml:space="preserve">  stavební objekt</t>
  </si>
  <si>
    <t>SO 110 Budova EkF</t>
  </si>
  <si>
    <t xml:space="preserve">  část</t>
  </si>
  <si>
    <t>110.72 AV Technika</t>
  </si>
  <si>
    <t xml:space="preserve">  archivní č.</t>
  </si>
  <si>
    <t>19-015-5</t>
  </si>
  <si>
    <t>/</t>
  </si>
  <si>
    <t>110.72</t>
  </si>
  <si>
    <t xml:space="preserve"> </t>
  </si>
  <si>
    <t>dne</t>
  </si>
  <si>
    <t>V Ý K A Z  V Ý M Ě R</t>
  </si>
  <si>
    <t>9.6.2020</t>
  </si>
  <si>
    <t>Archivní číslo</t>
  </si>
  <si>
    <t>Název dokumentu</t>
  </si>
  <si>
    <t>č.zakázky</t>
  </si>
  <si>
    <t>č.výkresu</t>
  </si>
  <si>
    <t>změna</t>
  </si>
  <si>
    <t>S E Z N A M   D O K U M E N T A C E</t>
  </si>
  <si>
    <t>Poznámka</t>
  </si>
  <si>
    <t>NÁZEV PROJEKTU: Nová budova EkF - přístavba H v areálu VŠB-TUO - SO110</t>
  </si>
  <si>
    <t>VÝKAZ VÝMĚR</t>
  </si>
  <si>
    <t>AV TECHNIKA -  CELKEM</t>
  </si>
  <si>
    <t>Typ učebny</t>
  </si>
  <si>
    <t>mj.</t>
  </si>
  <si>
    <t>Počet</t>
  </si>
  <si>
    <t>Cena bez DPH/ks</t>
  </si>
  <si>
    <t>Cena celkem bez DPH</t>
  </si>
  <si>
    <t>Cena celkem vč. DPH</t>
  </si>
  <si>
    <t>20A - UČEBNA</t>
  </si>
  <si>
    <t>ks</t>
  </si>
  <si>
    <t>20B - UČEBNA</t>
  </si>
  <si>
    <t>21A - PC UČEBNA</t>
  </si>
  <si>
    <t>21B - PC UČEBNA</t>
  </si>
  <si>
    <t>31 - ZASEDACÍ MÍSTNOST</t>
  </si>
  <si>
    <t>34 - AULA</t>
  </si>
  <si>
    <t>Učebna A.118</t>
  </si>
  <si>
    <t>45 - FOYER</t>
  </si>
  <si>
    <t>33 - KONZULTAČNÍ MÍSTNOST - Velká</t>
  </si>
  <si>
    <t>ZAŠKOLENÍ OBSLUHY</t>
  </si>
  <si>
    <t>kpl</t>
  </si>
  <si>
    <t>CENA CELKEM:</t>
  </si>
  <si>
    <t xml:space="preserve">NÁZEV PROJEKTU: </t>
  </si>
  <si>
    <t>Nová budova EkF - přístavba H v areálu VŠB-TUO - SO110</t>
  </si>
  <si>
    <t>tabule</t>
  </si>
  <si>
    <t>A</t>
  </si>
  <si>
    <t xml:space="preserve">Číslo místnosti  </t>
  </si>
  <si>
    <t>Typ místnosti</t>
  </si>
  <si>
    <t>B</t>
  </si>
  <si>
    <t>34 - aula</t>
  </si>
  <si>
    <t>A.108</t>
  </si>
  <si>
    <t>20A - učebna</t>
  </si>
  <si>
    <t>A.109</t>
  </si>
  <si>
    <t>A.113</t>
  </si>
  <si>
    <t>A.114</t>
  </si>
  <si>
    <t>A.115</t>
  </si>
  <si>
    <t>A.116</t>
  </si>
  <si>
    <t>A.117</t>
  </si>
  <si>
    <t>A.118</t>
  </si>
  <si>
    <t>Učebna ZTP</t>
  </si>
  <si>
    <t>A.140</t>
  </si>
  <si>
    <t>21B - PC Učebna</t>
  </si>
  <si>
    <t>A.142</t>
  </si>
  <si>
    <t>A.143</t>
  </si>
  <si>
    <t>A.146</t>
  </si>
  <si>
    <t>21A - PC Učebna</t>
  </si>
  <si>
    <t>A.148</t>
  </si>
  <si>
    <t>A.149</t>
  </si>
  <si>
    <t>A.204</t>
  </si>
  <si>
    <t>20B - učebna</t>
  </si>
  <si>
    <t>A.205</t>
  </si>
  <si>
    <t>A.206</t>
  </si>
  <si>
    <t>A.207</t>
  </si>
  <si>
    <t>A.208</t>
  </si>
  <si>
    <t>A.209</t>
  </si>
  <si>
    <t>A.210</t>
  </si>
  <si>
    <t>A.211</t>
  </si>
  <si>
    <t>A.212</t>
  </si>
  <si>
    <t>A.213</t>
  </si>
  <si>
    <t>A.214</t>
  </si>
  <si>
    <t>A.215</t>
  </si>
  <si>
    <t>A.216</t>
  </si>
  <si>
    <t>A.217</t>
  </si>
  <si>
    <t>A.218</t>
  </si>
  <si>
    <t>A.220</t>
  </si>
  <si>
    <t>A.222</t>
  </si>
  <si>
    <t>A.223</t>
  </si>
  <si>
    <t>A.224</t>
  </si>
  <si>
    <t>A.225</t>
  </si>
  <si>
    <t>A.226</t>
  </si>
  <si>
    <t>A.227</t>
  </si>
  <si>
    <t>A.228</t>
  </si>
  <si>
    <t>A.229</t>
  </si>
  <si>
    <t>A.230</t>
  </si>
  <si>
    <t>A.231</t>
  </si>
  <si>
    <t>A.320</t>
  </si>
  <si>
    <t>A.321</t>
  </si>
  <si>
    <t>A.373</t>
  </si>
  <si>
    <t>33 - KM2</t>
  </si>
  <si>
    <t>A.374</t>
  </si>
  <si>
    <t>31 - ZM</t>
  </si>
  <si>
    <t>A.477</t>
  </si>
  <si>
    <t>A.478</t>
  </si>
  <si>
    <t>45-Foyer</t>
  </si>
  <si>
    <t>TYP MÍSTNOSTI: 20 - UČEBNA</t>
  </si>
  <si>
    <t>Položka rozpočtu</t>
  </si>
  <si>
    <t>Minimální technické parametry</t>
  </si>
  <si>
    <t>Nabízené zařízení (model, p/n)</t>
  </si>
  <si>
    <t xml:space="preserve">Racková skříň </t>
  </si>
  <si>
    <r>
      <rPr>
        <sz val="11"/>
        <color rgb="FF000000"/>
        <rFont val="Calibri"/>
        <family val="2"/>
      </rPr>
      <t xml:space="preserve">Rozměry 600 x 800mm (šířka x hloubka), výška pro uchycení 18U, rozteč úchytů 19", perforované odnímatelné bočnice a zadní kryt, povrchová úprava RAL9003, přední dveře perforované, nosnost 400kg </t>
    </r>
    <r>
      <rPr>
        <b/>
        <sz val="11"/>
        <color rgb="FF7030A0"/>
        <rFont val="Calibri"/>
        <family val="2"/>
      </rPr>
      <t>± 10%</t>
    </r>
  </si>
  <si>
    <t>Racková police</t>
  </si>
  <si>
    <r>
      <rPr>
        <sz val="11"/>
        <color rgb="FF000000"/>
        <rFont val="Calibri"/>
        <family val="2"/>
      </rPr>
      <t xml:space="preserve">Síla plechu 1,5mm, perforovaná, hloubka 250mm, výška 1U, nosnost 20kg </t>
    </r>
    <r>
      <rPr>
        <b/>
        <sz val="11"/>
        <color rgb="FF7030A0"/>
        <rFont val="Calibri"/>
        <family val="2"/>
      </rPr>
      <t>± 10%</t>
    </r>
  </si>
  <si>
    <t>Zásuvkové pole</t>
  </si>
  <si>
    <t>Přepěťová ochrana, 5 zásuvek, vypínač, rackové uchycení, jištění 2 pojistky 10A/250V</t>
  </si>
  <si>
    <t>Popisovací tabule</t>
  </si>
  <si>
    <r>
      <rPr>
        <sz val="11"/>
        <color rgb="FF000000"/>
        <rFont val="Calibri"/>
        <family val="2"/>
      </rPr>
      <t xml:space="preserve">Tabule s bílým keramickým povrchem pro popis fixem, </t>
    </r>
    <r>
      <rPr>
        <b/>
        <sz val="11"/>
        <color rgb="FF7030A0"/>
        <rFont val="Calibri"/>
        <family val="2"/>
      </rPr>
      <t>uchycení do sádrokartonu (prefeujeme uchycení v rozích)</t>
    </r>
    <r>
      <rPr>
        <sz val="11"/>
        <color rgb="FFFF0000"/>
        <rFont val="Calibri"/>
        <family val="2"/>
      </rPr>
      <t>, rozměr a umístění tabule v EKF_AVtechnika_rozmístění tabulí a projekce_R3.pdf</t>
    </r>
  </si>
  <si>
    <t>Dataprojektor</t>
  </si>
  <si>
    <t>Reprosoustava</t>
  </si>
  <si>
    <t>Audiozesilovač</t>
  </si>
  <si>
    <t>Výkon RMS 34W/ 8ohmů, funkce auto stand-by, 3x stereo audio vstup, 1x mikrofonní vstup, možnost mixování alespoň 2 vstupů</t>
  </si>
  <si>
    <t>HDMI přepínač</t>
  </si>
  <si>
    <r>
      <rPr>
        <b/>
        <sz val="11"/>
        <color rgb="FF7030A0"/>
        <rFont val="Calibri"/>
        <family val="2"/>
      </rPr>
      <t xml:space="preserve">Podporovaný </t>
    </r>
    <r>
      <rPr>
        <sz val="11"/>
        <color rgb="FF000000"/>
        <rFont val="Calibri"/>
        <family val="2"/>
      </rPr>
      <t xml:space="preserve">datový tok 10.2 Gbps, </t>
    </r>
    <r>
      <rPr>
        <b/>
        <sz val="11"/>
        <color rgb="FF7030A0"/>
        <rFont val="Calibri"/>
        <family val="2"/>
      </rPr>
      <t>podporovaný</t>
    </r>
    <r>
      <rPr>
        <sz val="11"/>
        <color rgb="FF000000"/>
        <rFont val="Calibri"/>
        <family val="2"/>
      </rPr>
      <t xml:space="preserve"> pixel clock 300MHz, rozlišení až 1920 x 1200 nebo 1080p/60 Hz, 12-bit color 4K (4096x2160)/30 Hz, podporované signály DVI 1.0, HDMI 1.4, HDCP 1.4, 4x HDMI vstup, 1x HDMI výstup, ovládání RS232, podpora EDID, </t>
    </r>
    <r>
      <rPr>
        <b/>
        <sz val="11"/>
        <color rgb="FF7030A0"/>
        <rFont val="Calibri"/>
        <family val="2"/>
      </rPr>
      <t>Možnost nastavení automatického přepínání vstupů podle aktivního signálu</t>
    </r>
    <r>
      <rPr>
        <sz val="11"/>
        <color rgb="FF000000"/>
        <rFont val="Calibri"/>
        <family val="2"/>
      </rPr>
      <t>.</t>
    </r>
  </si>
  <si>
    <t>Externí klávesnice pro ovládání HDMI přepínače</t>
  </si>
  <si>
    <t xml:space="preserve">Kompatibilní s nabídnutým HDMI přepínačem, min. 4 tlačítková, možnost podsvícení tlačítek, provedení vhodné pro instalaci na bok rackové skříně, včetně propojovací kabeláže a popisu tlačítek. </t>
  </si>
  <si>
    <t>HDMI extender - vysílač</t>
  </si>
  <si>
    <t>Přenos signálu až na 70m po stíněném CATx kabelu, podpora rozlišení 4K, HD lossless audio formats, and CEC pass-through, datový tok HDMI až 10.2 Gbps, podpora HDCP 2.3, EDID, HDMI vstup, audio vstup</t>
  </si>
  <si>
    <t>HDMI extender - přijímač</t>
  </si>
  <si>
    <t>Přenos signálu až na 70m po stíněném CATx kabelu, podpora rozlišení 4K, HD lossless audio formats, and CEC pass-through, datový tok HDMI až 10.2 Gbps, podpora HDCP 2.3, EDID, HDMI výstup, audio výstup</t>
  </si>
  <si>
    <t>Audio deembeder</t>
  </si>
  <si>
    <r>
      <rPr>
        <sz val="11"/>
        <color rgb="FF000000"/>
        <rFont val="Calibri"/>
        <family val="2"/>
      </rPr>
      <t>Podporované rozlišení Až 2560 x 1600/60 Hz, 4K (4096x2160)/ 30 Hz,</t>
    </r>
    <r>
      <rPr>
        <b/>
        <sz val="11"/>
        <color rgb="FF7030A0"/>
        <rFont val="Calibri"/>
        <family val="2"/>
      </rPr>
      <t xml:space="preserve"> podporovaný </t>
    </r>
    <r>
      <rPr>
        <sz val="11"/>
        <color rgb="FF000000"/>
        <rFont val="Calibri"/>
        <family val="2"/>
      </rPr>
      <t xml:space="preserve">datový tok 10.2 Gbps, </t>
    </r>
    <r>
      <rPr>
        <b/>
        <sz val="11"/>
        <color rgb="FF7030A0"/>
        <rFont val="Calibri"/>
        <family val="2"/>
      </rPr>
      <t xml:space="preserve">podporovaný </t>
    </r>
    <r>
      <rPr>
        <sz val="11"/>
        <color rgb="FF000000"/>
        <rFont val="Calibri"/>
        <family val="2"/>
      </rPr>
      <t>pixel clock 300 MHz, 1x HDMI vstup, 1x HDMI výstup, analogový audio výstup, digitální audio výstup S/PDIF</t>
    </r>
  </si>
  <si>
    <t>Kabeláž - HDMI</t>
  </si>
  <si>
    <t>Set propojovací HDMI kabeláže , Maximální přenosová rychlost 10.2 Gb/s, šířka pásma 340 MHz, Měděné vodiče z bezkyslíkaté mědi, dvojité stínění,  podpora rozlišení 4K@50/60Hz</t>
  </si>
  <si>
    <t>set</t>
  </si>
  <si>
    <t>Kabeláž - Audio</t>
  </si>
  <si>
    <t>Měděné vodiče z bezkyslíkaté mědi, dvojité stínění; pozlacené konektory, síla vodičů 23 AWG, impedance 50ohmů</t>
  </si>
  <si>
    <t>Kabeláž - datové kabely - patchkabely</t>
  </si>
  <si>
    <t>Patchkabely CAT5E, stínění kolem všech 4 párů</t>
  </si>
  <si>
    <t>Drobný instalační materiál</t>
  </si>
  <si>
    <t>Příchytky, vyvazovací pásky, hmoždinky, vruty, šroubky, rackové matice, konektory</t>
  </si>
  <si>
    <t>Instalace</t>
  </si>
  <si>
    <t>Instalace a uchycení komponentů, zapojení, nastavení, testy</t>
  </si>
  <si>
    <t>TYP MÍSTNOSTI: 21 - PC UČEBNA</t>
  </si>
  <si>
    <t>TYP MÍSTNOSTI: 31 - ZASEDACÍ MÍSTNOST (A.416, A.417)</t>
  </si>
  <si>
    <t>Programování řídícího systému</t>
  </si>
  <si>
    <t>Zapojení, nastavení a programování komponentů řídícího systému pro ovládání zařízení AV techniky z uživatelského rozhraní v místnosti. Lokální i vzdálené ovládání uživatelem, pro vzdálenou správu učebny z řídící místnosti správců AV techniky. Integrace řídícího systému místnosti do aktuálně uživatelem používaného systému BYOD, který umožňuje stažení aplikace z AppStore nebo Google Play libovolným uživatelem a po zalogování, má uživatel možnost ovládání řídícího systému učebny z vlastního mobilního zařízení dle přednastavné autorizace přístupů určených správcem.</t>
  </si>
  <si>
    <r>
      <rPr>
        <sz val="11"/>
        <color rgb="FF000000"/>
        <rFont val="Calibri"/>
        <family val="2"/>
      </rPr>
      <t xml:space="preserve">Rozměry 600 x 800mm (šířka x hloubka), výška pro uchycení 42U, rozteč úchytů 19", perforované odnímatelné bočnice a zadní kryt, povrchová úprava šedá, přední dveře </t>
    </r>
    <r>
      <rPr>
        <sz val="11"/>
        <color rgb="FFFF0000"/>
        <rFont val="Calibri"/>
        <family val="2"/>
      </rPr>
      <t>perforované</t>
    </r>
    <r>
      <rPr>
        <sz val="11"/>
        <color rgb="FF000000"/>
        <rFont val="Calibri"/>
        <family val="2"/>
      </rPr>
      <t xml:space="preserve">, nosnost 400kg  </t>
    </r>
    <r>
      <rPr>
        <b/>
        <sz val="11"/>
        <color rgb="FF7030A0"/>
        <rFont val="Calibri"/>
        <family val="2"/>
      </rPr>
      <t>± 10%</t>
    </r>
  </si>
  <si>
    <r>
      <rPr>
        <sz val="11"/>
        <color rgb="FF000000"/>
        <rFont val="Calibri"/>
        <family val="2"/>
      </rPr>
      <t xml:space="preserve">Síla plechu 1,5mm, perforovaná, hloubka 250mm, výška 1U, nosnost 20kg  </t>
    </r>
    <r>
      <rPr>
        <b/>
        <sz val="11"/>
        <color rgb="FF7030A0"/>
        <rFont val="Calibri"/>
        <family val="2"/>
      </rPr>
      <t>± 10%</t>
    </r>
  </si>
  <si>
    <t xml:space="preserve">LCD monitor </t>
  </si>
  <si>
    <r>
      <t xml:space="preserve">Úhlopříčka 65", jas </t>
    </r>
    <r>
      <rPr>
        <sz val="11"/>
        <color rgb="FFFF0000"/>
        <rFont val="Calibri"/>
        <family val="2"/>
      </rPr>
      <t>350</t>
    </r>
    <r>
      <rPr>
        <sz val="11"/>
        <color indexed="8"/>
        <rFont val="Calibri"/>
        <family val="2"/>
      </rPr>
      <t xml:space="preserve">cd/m2, kontrast </t>
    </r>
    <r>
      <rPr>
        <sz val="11"/>
        <color rgb="FFFF0000"/>
        <rFont val="Calibri"/>
        <family val="2"/>
      </rPr>
      <t>1200:1</t>
    </r>
    <r>
      <rPr>
        <sz val="11"/>
        <color indexed="8"/>
        <rFont val="Calibri"/>
        <family val="2"/>
      </rPr>
      <t xml:space="preserve">, odezva 8ms, technologie s LED podsvícením, rozlišení 3840 x 2160  (Ultra HD, 4K), </t>
    </r>
    <r>
      <rPr>
        <sz val="11"/>
        <color rgb="FFFF0000"/>
        <rFont val="Calibri"/>
        <family val="2"/>
      </rPr>
      <t>připojení: 2 x HDMI, USB, RJ-45 (LAN), RS-232</t>
    </r>
    <r>
      <rPr>
        <sz val="11"/>
        <color indexed="8"/>
        <rFont val="Calibri"/>
        <family val="2"/>
      </rPr>
      <t xml:space="preserve">, </t>
    </r>
    <r>
      <rPr>
        <sz val="11"/>
        <color rgb="FFFF0000"/>
        <rFont val="Calibri"/>
        <family val="2"/>
      </rPr>
      <t>VESA uchycení, Záruční lhůta 36 měsíců.</t>
    </r>
  </si>
  <si>
    <t>Stropní držák monitoru</t>
  </si>
  <si>
    <t>Stropní držák pro LCD monitor 65", možnost náklonu monitoru</t>
  </si>
  <si>
    <t>Projekční plátno</t>
  </si>
  <si>
    <r>
      <rPr>
        <sz val="11"/>
        <color rgb="FF000000"/>
        <rFont val="Calibri"/>
        <family val="2"/>
      </rPr>
      <t xml:space="preserve">Rámové projekční plátno, černý kovový rám o šířce </t>
    </r>
    <r>
      <rPr>
        <b/>
        <sz val="11"/>
        <color rgb="FF7030A0"/>
        <rFont val="Calibri"/>
        <family val="2"/>
      </rPr>
      <t>5 až 8cm</t>
    </r>
    <r>
      <rPr>
        <sz val="11"/>
        <color rgb="FF000000"/>
        <rFont val="Calibri"/>
        <family val="2"/>
      </rPr>
      <t>, bílá matná projekční plocha, poměr stran 16:10, rozměr bílé obrazové části 300x188cm</t>
    </r>
    <r>
      <rPr>
        <b/>
        <sz val="11"/>
        <color rgb="FF7030A0"/>
        <rFont val="Calibri"/>
        <family val="2"/>
      </rPr>
      <t xml:space="preserve"> ± 1%</t>
    </r>
  </si>
  <si>
    <t>Výkonový zesilovač</t>
  </si>
  <si>
    <r>
      <rPr>
        <b/>
        <sz val="11"/>
        <color rgb="FF7030A0"/>
        <rFont val="Calibri"/>
        <family val="2"/>
      </rPr>
      <t xml:space="preserve">Podporovaný </t>
    </r>
    <r>
      <rPr>
        <sz val="11"/>
        <color rgb="FF000000"/>
        <rFont val="Calibri"/>
        <family val="2"/>
      </rPr>
      <t xml:space="preserve">výkon RMS 165W/ 8ohmů, funkce auto stand-by, ochrana proti přehřátí a overload ochrana, frekvenční rozsah 20Hz - 25kHz </t>
    </r>
    <r>
      <rPr>
        <b/>
        <sz val="11"/>
        <color rgb="FF7030A0"/>
        <rFont val="Calibri"/>
        <family val="2"/>
      </rPr>
      <t>± 10%</t>
    </r>
    <r>
      <rPr>
        <sz val="11"/>
        <color rgb="FF000000"/>
        <rFont val="Calibri"/>
        <family val="2"/>
      </rPr>
      <t>, rackové uchycení</t>
    </r>
  </si>
  <si>
    <t>Eliminátor zpětné vazby</t>
  </si>
  <si>
    <t>1x mic/line vstup, 1x mic vstup, 1x line vstup, 1x mic výstup, 1x line výstup, Rezerva zisku před vznikem zpětné vazby až 12 dB, Potlačuje zpětnou vazbu dříve, než vznikne</t>
  </si>
  <si>
    <t>Bezdrátový mikrofon - ruční</t>
  </si>
  <si>
    <r>
      <rPr>
        <sz val="11"/>
        <color rgb="FF000000"/>
        <rFont val="Calibri"/>
        <family val="2"/>
      </rPr>
      <t>Mikroportová sada - ruční dynamická s vypínačem se superkardioidní 
charakteristikou</t>
    </r>
    <r>
      <rPr>
        <b/>
        <sz val="11"/>
        <color rgb="FF7030A0"/>
        <rFont val="Calibri"/>
        <family val="2"/>
      </rPr>
      <t xml:space="preserve"> podporovaný frekvenční rozsah</t>
    </r>
    <r>
      <rPr>
        <sz val="11"/>
        <color rgb="FF000000"/>
        <rFont val="Calibri"/>
        <family val="2"/>
      </rPr>
      <t xml:space="preserve"> 566 - 608 MHz</t>
    </r>
  </si>
  <si>
    <t>Bezdrátový mikrofon - klopový</t>
  </si>
  <si>
    <r>
      <rPr>
        <sz val="11"/>
        <color rgb="FF000000"/>
        <rFont val="Calibri"/>
        <family val="2"/>
      </rPr>
      <t xml:space="preserve">Mikroportová sada - klopová s mikrofonem ME4, kardioidní charakteristika, </t>
    </r>
    <r>
      <rPr>
        <b/>
        <sz val="11"/>
        <color rgb="FF7030A0"/>
        <rFont val="Calibri"/>
        <family val="2"/>
      </rPr>
      <t>podporovaný frekvenční rozsah</t>
    </r>
    <r>
      <rPr>
        <sz val="11"/>
        <color rgb="FF000000"/>
        <rFont val="Calibri"/>
        <family val="2"/>
      </rPr>
      <t xml:space="preserve"> 566 - 608 MHz</t>
    </r>
  </si>
  <si>
    <t>Anténní splitter</t>
  </si>
  <si>
    <r>
      <rPr>
        <sz val="11"/>
        <color rgb="FF000000"/>
        <rFont val="Calibri"/>
        <family val="2"/>
      </rPr>
      <t xml:space="preserve">Anténní splitter aktivní 2x1 na 4, </t>
    </r>
    <r>
      <rPr>
        <b/>
        <sz val="11"/>
        <color rgb="FF7030A0"/>
        <rFont val="Calibri"/>
        <family val="2"/>
      </rPr>
      <t>podporovaný frekvenční rozsah 566 - 608 MHz</t>
    </r>
    <r>
      <rPr>
        <sz val="11"/>
        <color rgb="FF000000"/>
        <rFont val="Calibri"/>
        <family val="2"/>
      </rPr>
      <t>, včetně zdroje</t>
    </r>
  </si>
  <si>
    <t>Anténa</t>
  </si>
  <si>
    <r>
      <rPr>
        <sz val="11"/>
        <color rgb="FF000000"/>
        <rFont val="Calibri"/>
        <family val="2"/>
      </rPr>
      <t xml:space="preserve">Pasivní smerová anténa </t>
    </r>
    <r>
      <rPr>
        <b/>
        <sz val="11"/>
        <color rgb="FF7030A0"/>
        <rFont val="Calibri"/>
        <family val="2"/>
      </rPr>
      <t>podporovaný frekvenční rozsah 566 - 608 MHz</t>
    </r>
  </si>
  <si>
    <t>Držák antény</t>
  </si>
  <si>
    <t>na zeď, včetně kloubového držáku</t>
  </si>
  <si>
    <t>Digitální mixážní pult</t>
  </si>
  <si>
    <t>8x balancovaný MIC/LINE vstup / 8x balancovaný výstup + 2x monitor výstup, digitalní audio matrix,
8x GPI a 8x GPO port, DSP procesor: Parametric EQ &amp; filter na každý kanál, delays, compressor/limiter, paging, priority, automatic mix</t>
  </si>
  <si>
    <r>
      <rPr>
        <b/>
        <sz val="11"/>
        <color rgb="FF7030A0"/>
        <rFont val="Calibri"/>
        <family val="2"/>
      </rPr>
      <t>Podporovaný</t>
    </r>
    <r>
      <rPr>
        <sz val="11"/>
        <color rgb="FF000000"/>
        <rFont val="Calibri"/>
        <family val="2"/>
      </rPr>
      <t xml:space="preserve"> datový tok 18 Gbps,</t>
    </r>
    <r>
      <rPr>
        <b/>
        <sz val="11"/>
        <color rgb="FF7030A0"/>
        <rFont val="Calibri"/>
        <family val="2"/>
      </rPr>
      <t>podporovaný</t>
    </r>
    <r>
      <rPr>
        <sz val="11"/>
        <color rgb="FF000000"/>
        <rFont val="Calibri"/>
        <family val="2"/>
      </rPr>
      <t xml:space="preserve"> pixel clock 600MHz,4096x2160/60 Hz, podporované signály HDMI 2.0, HDCP 2.3, </t>
    </r>
    <r>
      <rPr>
        <b/>
        <sz val="11"/>
        <color rgb="FF7030A0"/>
        <rFont val="Calibri"/>
        <family val="2"/>
      </rPr>
      <t>min. 4x HDMI vstup, min.6x HDMI výstup</t>
    </r>
    <r>
      <rPr>
        <sz val="11"/>
        <color rgb="FF000000"/>
        <rFont val="Calibri"/>
        <family val="2"/>
      </rPr>
      <t>, ovládání RS232</t>
    </r>
  </si>
  <si>
    <t>Podporované rozlišení Až 2560 x 1600/60 Hz, 4K (4096x2160)/ 30 Hz, podporovaný datový tok 10.2 Gbps, podporovaný pixel clock 300 MHz, 1x HDMI vstup, 1x HDMI výstup, analogový audio výstup, digitální audio výstup S/PDIF</t>
  </si>
  <si>
    <t>Konferenční systém - řídící jednotka</t>
  </si>
  <si>
    <t xml:space="preserve">Digitální přenos zvuku, možnost připojit až 250 účastnických jednotek, možnost doplnnit 2 tlumočnické kanály, režim CHAIRMAN převzetí slova, možnost eterního řízení po TCP/IP, </t>
  </si>
  <si>
    <t>Konferenční systém - účastnické jednotky</t>
  </si>
  <si>
    <t>Centrální jednotka řídícího systému</t>
  </si>
  <si>
    <t>Ovládací porty: 2x RS-232/422/485, 6x RS232, 8x digital I/O port, 8x relé, 8x IR, 2x AX link, 1x ethernet, 4x ICS-LAN, paměť 1GB onboard RAM, 512MB DDRAM, 8GB SD paměťová karta, procesor 1600 MIPS, Program port USB, LCD displej</t>
  </si>
  <si>
    <t>Napájecí zdroj řídící jednotky</t>
  </si>
  <si>
    <t>12 VDC,  5,4A, ochrana proti zkratu, přepětí, přehřátí, kompatibilní s řídící jednotkou</t>
  </si>
  <si>
    <t>Modul RS232</t>
  </si>
  <si>
    <t>Porty: 1x RS232/422/485, 1x RS232, komunikace s řídící jednotkou po ICS-LAN</t>
  </si>
  <si>
    <t>Dotykový ovládací panel</t>
  </si>
  <si>
    <r>
      <rPr>
        <b/>
        <sz val="11"/>
        <color rgb="FF7030A0"/>
        <rFont val="Calibri"/>
        <family val="2"/>
      </rPr>
      <t xml:space="preserve">Jednoúčelový panel kompatibilní s nabídnutým řídícím systémem, stabilní (nepřenosné) </t>
    </r>
    <r>
      <rPr>
        <sz val="11"/>
        <color rgb="FF000000"/>
        <rFont val="Calibri"/>
        <family val="2"/>
      </rPr>
      <t xml:space="preserve">stolní provedení, úhlopříčka dotykové plochy </t>
    </r>
    <r>
      <rPr>
        <b/>
        <sz val="11"/>
        <color rgb="FF7030A0"/>
        <rFont val="Calibri"/>
        <family val="2"/>
      </rPr>
      <t>10" až 12”,</t>
    </r>
    <r>
      <rPr>
        <sz val="11"/>
        <color rgb="FF000000"/>
        <rFont val="Calibri"/>
        <family val="2"/>
      </rPr>
      <t xml:space="preserve"> podporované rozlišení 1280x800, jas 400cd/m2, kontrast 700:1, pozorovací úhel +/- 89° horizontálně i vertikálně, paměť SDRAM 2GB, flash 16GB, </t>
    </r>
    <r>
      <rPr>
        <b/>
        <sz val="11"/>
        <color rgb="FF7030A0"/>
        <rFont val="Calibri"/>
        <family val="2"/>
      </rPr>
      <t xml:space="preserve">RJ-45 Ethernet 10/100, pevné napájení panelu pomocí PoE (Power over Ethernet) </t>
    </r>
  </si>
  <si>
    <t>PoE napájení ovládacího panelu</t>
  </si>
  <si>
    <t>10/100/1000 (MbPS), kompatibilní IEEE802.3af</t>
  </si>
  <si>
    <t>Kabeláž - Audio - linkové</t>
  </si>
  <si>
    <t>Kabeláž - Audio - mikrofonní</t>
  </si>
  <si>
    <t>Patchkabely CAT6, stínění kolem všech 4 párů</t>
  </si>
  <si>
    <t>Programování konferenčního systému</t>
  </si>
  <si>
    <t>TYP MÍSTNOSTI: 34 - AULA</t>
  </si>
  <si>
    <r>
      <rPr>
        <sz val="11"/>
        <color rgb="FF000000"/>
        <rFont val="Calibri"/>
        <family val="2"/>
      </rPr>
      <t xml:space="preserve">Rozměry 600 x 500mm (šířka x hloubka), výška pro uchycení </t>
    </r>
    <r>
      <rPr>
        <b/>
        <sz val="11"/>
        <color rgb="FF7030A0"/>
        <rFont val="Calibri"/>
        <family val="2"/>
      </rPr>
      <t>18U</t>
    </r>
    <r>
      <rPr>
        <sz val="11"/>
        <color rgb="FF000000"/>
        <rFont val="Calibri"/>
        <family val="2"/>
      </rPr>
      <t xml:space="preserve">, rozteč úchytů 19", odnímatelné bočnice, povrchová úprava černá, přední dveře </t>
    </r>
    <r>
      <rPr>
        <sz val="11"/>
        <color rgb="FFFF0000"/>
        <rFont val="Calibri"/>
        <family val="2"/>
      </rPr>
      <t>perforované</t>
    </r>
  </si>
  <si>
    <t>Síla plechu 1,5mm, perforovaná, hloubka 250mm, výška 1U, nosnost 20kg ± 10%</t>
  </si>
  <si>
    <r>
      <rPr>
        <sz val="11"/>
        <color rgb="FF000000"/>
        <rFont val="Calibri"/>
        <family val="2"/>
      </rPr>
      <t xml:space="preserve">Rozměry 600 x 800mm (šířka x hloubka), výška pro uchycení 42U, rozteč úchytů 19", perforované odnímatelné bočnice a zadní kryt, povrchová úprava šedá, přední dveře </t>
    </r>
    <r>
      <rPr>
        <sz val="11"/>
        <color rgb="FFFF0000"/>
        <rFont val="Calibri"/>
        <family val="2"/>
      </rPr>
      <t>perforované</t>
    </r>
    <r>
      <rPr>
        <sz val="11"/>
        <color rgb="FF000000"/>
        <rFont val="Calibri"/>
        <family val="2"/>
      </rPr>
      <t>, nosnost 400kg  ± 10%</t>
    </r>
  </si>
  <si>
    <t>Síla plechu 1,5mm, perforovaná, hloubka 250mm, výška 1U, nosnost 20kg  ± 10%</t>
  </si>
  <si>
    <t>Tabule s bílým keramickým povrchem pro popis fixem, rozměr 200x120cm</t>
  </si>
  <si>
    <r>
      <rPr>
        <sz val="11"/>
        <color rgb="FF000000"/>
        <rFont val="Calibri"/>
        <family val="2"/>
      </rPr>
      <t xml:space="preserve">Rámové projekční plátno, černý kovový rám o šířce </t>
    </r>
    <r>
      <rPr>
        <b/>
        <sz val="11"/>
        <color rgb="FF7030A0"/>
        <rFont val="Calibri"/>
        <family val="2"/>
      </rPr>
      <t>5 až 8cm</t>
    </r>
    <r>
      <rPr>
        <sz val="11"/>
        <color rgb="FF000000"/>
        <rFont val="Calibri"/>
        <family val="2"/>
      </rPr>
      <t xml:space="preserve">, bílá matná projekční plocha, poměr stran 16:10, rozměr bílé obrazové části </t>
    </r>
    <r>
      <rPr>
        <b/>
        <sz val="11"/>
        <color rgb="FF7030A0"/>
        <rFont val="Calibri"/>
        <family val="2"/>
      </rPr>
      <t>300x188cm ± 1%</t>
    </r>
  </si>
  <si>
    <t>Technologie zobrazení DLP, nativní rozlišení 1920x1200, světelný tok 6300 ANSI lumenů, kontrastní poměr 300000:1, Životnost laser lampy 30000 hodin, vstupy 1x VGA, 1 x HDBaseT, 2x HDMI, projekční vzdálenost 0,5 - 5,2m, vertikální offset při šířce obrazu 300cm alespoň 10cm</t>
  </si>
  <si>
    <t>Stropní držák projektoru</t>
  </si>
  <si>
    <t>Atypický stropní držák s možností doladění pozice projektoru dopředu/dozadu</t>
  </si>
  <si>
    <r>
      <rPr>
        <sz val="11"/>
        <color rgb="FF000000"/>
        <rFont val="Calibri"/>
        <family val="2"/>
      </rPr>
      <t xml:space="preserve">8 ohmů, výkon 175W RMS, frekvenční rozsah 60 Hz - 19 kHz </t>
    </r>
    <r>
      <rPr>
        <b/>
        <sz val="11"/>
        <color rgb="FF7030A0"/>
        <rFont val="Calibri"/>
        <family val="2"/>
      </rPr>
      <t>± 10%</t>
    </r>
    <r>
      <rPr>
        <sz val="11"/>
        <color rgb="FF000000"/>
        <rFont val="Calibri"/>
        <family val="2"/>
      </rPr>
      <t xml:space="preserve">, citlivost 93 dB </t>
    </r>
    <r>
      <rPr>
        <b/>
        <sz val="11"/>
        <color rgb="FF7030A0"/>
        <rFont val="Calibri"/>
        <family val="2"/>
      </rPr>
      <t>± 20%</t>
    </r>
    <r>
      <rPr>
        <sz val="11"/>
        <color rgb="FF000000"/>
        <rFont val="Calibri"/>
        <family val="2"/>
      </rPr>
      <t xml:space="preserve"> / SPL 1W 1m, bílá barva, včetně držáku na stěnu</t>
    </r>
  </si>
  <si>
    <t>Koncový zesilovač s vysokým výkonem 2x 280W / 8 ohmů,  100% tichý, auto standby funkce, ochrana overload a proti přehřátí</t>
  </si>
  <si>
    <t>Audio rozbočovač</t>
  </si>
  <si>
    <t>Frekvenční rozsah 20 Hz - 20 kHz, 1x balancované/nebalancované stereo audio vstup, impedance &gt;50k ohmů nebalancované, &gt;25k ohmů balancované, 3x stereo; balancované nebo nebalancované audio výstup; impedance 50 ohmů nebalancované, 100 ohmů balancované</t>
  </si>
  <si>
    <r>
      <rPr>
        <sz val="11"/>
        <color rgb="FF000000"/>
        <rFont val="Calibri"/>
        <family val="2"/>
      </rPr>
      <t xml:space="preserve">Mikroportová sada - ruční dynamická s vypínačem se superkardioidní 
charakteristikou </t>
    </r>
    <r>
      <rPr>
        <b/>
        <sz val="11"/>
        <color rgb="FF7030A0"/>
        <rFont val="Calibri"/>
        <family val="2"/>
      </rPr>
      <t>podporovaný frekvenční rozsah</t>
    </r>
    <r>
      <rPr>
        <sz val="11"/>
        <color rgb="FF000000"/>
        <rFont val="Calibri"/>
        <family val="2"/>
      </rPr>
      <t xml:space="preserve"> 566 - 608 MHz</t>
    </r>
  </si>
  <si>
    <r>
      <rPr>
        <sz val="11"/>
        <color rgb="FF000000"/>
        <rFont val="Calibri"/>
        <family val="2"/>
      </rPr>
      <t xml:space="preserve">Mikroportová sada - klopová s mikrofonem ME4, kardioidní charakteristika, </t>
    </r>
    <r>
      <rPr>
        <b/>
        <sz val="11"/>
        <color rgb="FF7030A0"/>
        <rFont val="Calibri"/>
        <family val="2"/>
      </rPr>
      <t>podporovaný frekvenční rozsah 566 - 608 MHz</t>
    </r>
  </si>
  <si>
    <r>
      <rPr>
        <sz val="11"/>
        <color rgb="FF000000"/>
        <rFont val="Calibri"/>
        <family val="2"/>
      </rPr>
      <t xml:space="preserve">Anténní splitter aktivní 2x1 na 4, </t>
    </r>
    <r>
      <rPr>
        <b/>
        <sz val="11"/>
        <color rgb="FF7030A0"/>
        <rFont val="Calibri"/>
        <family val="2"/>
      </rPr>
      <t>podporovaný frekvenční rozsah 566 - 608 MHz</t>
    </r>
    <r>
      <rPr>
        <sz val="11"/>
        <color rgb="FF000000"/>
        <rFont val="Calibri"/>
        <family val="2"/>
      </rPr>
      <t>, vcetne zdroje</t>
    </r>
  </si>
  <si>
    <r>
      <rPr>
        <sz val="11"/>
        <color rgb="FF000000"/>
        <rFont val="Calibri"/>
        <family val="2"/>
      </rPr>
      <t xml:space="preserve">Pasivní smerová anténa </t>
    </r>
    <r>
      <rPr>
        <b/>
        <sz val="11"/>
        <color rgb="FF7030A0"/>
        <rFont val="Calibri"/>
        <family val="2"/>
      </rPr>
      <t xml:space="preserve">podporovaný frekvenční rozsah </t>
    </r>
    <r>
      <rPr>
        <sz val="11"/>
        <color rgb="FF000000"/>
        <rFont val="Calibri"/>
        <family val="2"/>
      </rPr>
      <t>566 - 608 MHz</t>
    </r>
  </si>
  <si>
    <t>Podporovaný datový tok 18 Gbps, podporovaný pixel clock 600MHz, 4096x2160/60 Hz, podporované signály HDMI 2.0, HDCP 2.3, 8x HDMI vstup, 8x HDMI výstup, ovládání RS232</t>
  </si>
  <si>
    <t>TYP MÍSTNOSTI: A.118 - Učebna ZTP</t>
  </si>
  <si>
    <t>NÁZEV PROJEKTU: Nová budova EkF - přístavba H v areálu VŠB-TUO - SP110</t>
  </si>
  <si>
    <t>TYP MÍSTNOSTI: 45 - FOYER</t>
  </si>
  <si>
    <t>Stropní reproduktor</t>
  </si>
  <si>
    <t>Výstup 1x 260W/100V, 1x mono audio vstup, frekvenční rozsah 30Hz - 35kHz, overload ochrana, ochrana proti přehřátí, anti-clyp systém</t>
  </si>
  <si>
    <t>Úhlopříčka 65", jas 500cd/m2, kontrast 4000:1, odezva 8ms, technologie VA s přímým LED podsvícením, rozlišení 3840 x 2160, 3x HDMI vstup, ovládání RS232, provozní hodiny 24/7</t>
  </si>
  <si>
    <t>Nástěnný držák monitoru</t>
  </si>
  <si>
    <t>Multimediální přehrávač</t>
  </si>
  <si>
    <t xml:space="preserve">Jednoúčelový Mini počítač CPU 64bit ARM, 4GB LPDDR4 RAM, Wi-Fi 802.11 b/g/n/ac, Bluetooth 5.0, 2x USB 2.0, 2x USB 3.0, USB-C, 2x micro-HDMI, jack, microSD slot + Plastové šasi s odnímatelným víkem bez šroubků a viditelnými konektory + zdroj USB-C 15,3 W / 3,0 A / Vidlice: EU + kabel HDMI - microHDMI / zlacené konektory / min. 1m + paměťová karta 32GB micSDHC  A1 C10 UHS-I/U1 s předinstalovaným NOOBS. </t>
  </si>
  <si>
    <t>TYP MÍSTNOSTI: 33 - KONZULTAČNÍ MÍSTNOST VELKÁ</t>
  </si>
  <si>
    <r>
      <t>Úhlopříč</t>
    </r>
    <r>
      <rPr>
        <sz val="11"/>
        <rFont val="Calibri"/>
        <family val="2"/>
      </rPr>
      <t>ka 65"</t>
    </r>
    <r>
      <rPr>
        <sz val="11"/>
        <color indexed="8"/>
        <rFont val="Calibri"/>
        <family val="2"/>
      </rPr>
      <t xml:space="preserve">, jas </t>
    </r>
    <r>
      <rPr>
        <sz val="11"/>
        <color rgb="FFFF0000"/>
        <rFont val="Calibri"/>
        <family val="2"/>
      </rPr>
      <t>350</t>
    </r>
    <r>
      <rPr>
        <sz val="11"/>
        <color indexed="8"/>
        <rFont val="Calibri"/>
        <family val="2"/>
      </rPr>
      <t xml:space="preserve">cd/m2, kontrast </t>
    </r>
    <r>
      <rPr>
        <sz val="11"/>
        <color rgb="FFFF0000"/>
        <rFont val="Calibri"/>
        <family val="2"/>
      </rPr>
      <t>1200:1</t>
    </r>
    <r>
      <rPr>
        <sz val="11"/>
        <color indexed="8"/>
        <rFont val="Calibri"/>
        <family val="2"/>
      </rPr>
      <t xml:space="preserve">, odezva 8ms, technologie s LED podsvícením, rozlišení 3840 x 2160  (Ultra HD, 4K), </t>
    </r>
    <r>
      <rPr>
        <sz val="11"/>
        <color rgb="FFFF0000"/>
        <rFont val="Calibri"/>
        <family val="2"/>
      </rPr>
      <t>připojení: 2 x HDMI, USB, RJ-45 (LAN), WiFi</t>
    </r>
    <r>
      <rPr>
        <sz val="11"/>
        <color indexed="8"/>
        <rFont val="Calibri"/>
        <family val="2"/>
      </rPr>
      <t xml:space="preserve">, provozní hodiny </t>
    </r>
    <r>
      <rPr>
        <sz val="11"/>
        <color rgb="FFFF0000"/>
        <rFont val="Calibri"/>
        <family val="2"/>
      </rPr>
      <t>16/7</t>
    </r>
    <r>
      <rPr>
        <sz val="11"/>
        <color indexed="8"/>
        <rFont val="Calibri"/>
        <family val="2"/>
      </rPr>
      <t xml:space="preserve">,  integrované reproduktory 2x10W, </t>
    </r>
    <r>
      <rPr>
        <sz val="11"/>
        <color rgb="FFFF0000"/>
        <rFont val="Calibri"/>
        <family val="2"/>
      </rPr>
      <t>VESA uchycení, Záruční lhůta 36 měsíců.</t>
    </r>
  </si>
  <si>
    <r>
      <rPr>
        <sz val="11"/>
        <color rgb="FFFF0000"/>
        <rFont val="Calibri"/>
        <family val="2"/>
      </rPr>
      <t>Nástěnný</t>
    </r>
    <r>
      <rPr>
        <sz val="11"/>
        <color indexed="8"/>
        <rFont val="Calibri"/>
        <family val="2"/>
      </rPr>
      <t xml:space="preserve"> držák pro LCD monitor 65", možnost náklonu monitoru</t>
    </r>
  </si>
  <si>
    <t>Patchkabely CAT5e</t>
  </si>
  <si>
    <t>A.104 + A.223</t>
  </si>
  <si>
    <t>A.416 + A.417</t>
  </si>
  <si>
    <t>Cena bez DPH</t>
  </si>
  <si>
    <t>CELKEM</t>
  </si>
  <si>
    <t>Internetový odkaz na produkt (stránky výrobce)</t>
  </si>
  <si>
    <r>
      <rPr>
        <sz val="11"/>
        <color rgb="FF000000"/>
        <rFont val="Calibri"/>
        <family val="2"/>
      </rPr>
      <t xml:space="preserve">Technologie zobrazení LCD, </t>
    </r>
    <r>
      <rPr>
        <sz val="11"/>
        <color rgb="FFFF0000"/>
        <rFont val="Calibri"/>
        <family val="2"/>
      </rPr>
      <t xml:space="preserve">zdroj světla Laser, </t>
    </r>
    <r>
      <rPr>
        <sz val="11"/>
        <color rgb="FF000000"/>
        <rFont val="Calibri"/>
        <family val="2"/>
      </rPr>
      <t xml:space="preserve">nativní rozlišení </t>
    </r>
    <r>
      <rPr>
        <sz val="11"/>
        <color rgb="FFFF0000"/>
        <rFont val="Calibri"/>
        <family val="2"/>
      </rPr>
      <t>Full HD</t>
    </r>
    <r>
      <rPr>
        <sz val="11"/>
        <color rgb="FF000000"/>
        <rFont val="Calibri"/>
        <family val="2"/>
      </rPr>
      <t xml:space="preserve">, světelný tok </t>
    </r>
    <r>
      <rPr>
        <sz val="11"/>
        <color rgb="FFFF0000"/>
        <rFont val="Calibri"/>
        <family val="2"/>
      </rPr>
      <t>5200</t>
    </r>
    <r>
      <rPr>
        <sz val="11"/>
        <color rgb="FF000000"/>
        <rFont val="Calibri"/>
        <family val="2"/>
      </rPr>
      <t xml:space="preserve"> ANSI lumenů, kontrastní poměr </t>
    </r>
    <r>
      <rPr>
        <sz val="11"/>
        <color rgb="FFFF0000"/>
        <rFont val="Calibri"/>
        <family val="2"/>
      </rPr>
      <t>2500000 : 1</t>
    </r>
    <r>
      <rPr>
        <sz val="11"/>
        <color rgb="FF000000"/>
        <rFont val="Calibri"/>
        <family val="2"/>
      </rPr>
      <t xml:space="preserve">, životnost lampy </t>
    </r>
    <r>
      <rPr>
        <sz val="11"/>
        <color rgb="FFFF0000"/>
        <rFont val="Calibri"/>
        <family val="2"/>
      </rPr>
      <t>20000</t>
    </r>
    <r>
      <rPr>
        <sz val="11"/>
        <color rgb="FF000000"/>
        <rFont val="Calibri"/>
        <family val="2"/>
      </rPr>
      <t xml:space="preserve"> hodin, </t>
    </r>
    <r>
      <rPr>
        <sz val="11"/>
        <color rgb="FFFF0000"/>
        <rFont val="Calibri"/>
        <family val="2"/>
      </rPr>
      <t xml:space="preserve">vstupy </t>
    </r>
    <r>
      <rPr>
        <b/>
        <sz val="11"/>
        <color rgb="FF7030A0"/>
        <rFont val="Calibri"/>
        <family val="2"/>
      </rPr>
      <t>min.</t>
    </r>
    <r>
      <rPr>
        <sz val="11"/>
        <color rgb="FFFF0000"/>
        <rFont val="Calibri"/>
        <family val="2"/>
      </rPr>
      <t xml:space="preserve"> 2x HDMI, připojení 1x RJ45, WIFI </t>
    </r>
    <r>
      <rPr>
        <b/>
        <sz val="11"/>
        <color rgb="FF7030A0"/>
        <rFont val="Calibri"/>
        <family val="2"/>
      </rPr>
      <t>(i externím modulem)</t>
    </r>
    <r>
      <rPr>
        <sz val="11"/>
        <color rgb="FF000000"/>
        <rFont val="Calibri"/>
        <family val="2"/>
      </rPr>
      <t xml:space="preserve">, RS-232, projekční vzdálenost od 1,4-12,9m, </t>
    </r>
    <r>
      <rPr>
        <sz val="11"/>
        <color rgb="FFFF0000"/>
        <rFont val="Calibri"/>
        <family val="2"/>
      </rPr>
      <t xml:space="preserve">záruční lhůta 36 měsíců; </t>
    </r>
    <r>
      <rPr>
        <sz val="11"/>
        <color rgb="FF002060"/>
        <rFont val="Calibri"/>
        <family val="2"/>
      </rPr>
      <t>požadavek na plnou kompatibilitu s osazeným držákem Vogel's PPC 1540</t>
    </r>
  </si>
  <si>
    <t>Poznámka:</t>
  </si>
  <si>
    <t>tabule A 2000x1000</t>
  </si>
  <si>
    <t>tabule B 1200x900</t>
  </si>
  <si>
    <r>
      <rPr>
        <sz val="11"/>
        <color rgb="FF000000"/>
        <rFont val="Calibri"/>
        <family val="2"/>
      </rPr>
      <t xml:space="preserve">8 ohmů, výkon 100W RMS, frekvenční rozsah </t>
    </r>
    <r>
      <rPr>
        <b/>
        <sz val="11"/>
        <color rgb="FFC00000"/>
        <rFont val="Calibri"/>
        <family val="2"/>
      </rPr>
      <t>60 Hz - 20 kHz ± 15%</t>
    </r>
    <r>
      <rPr>
        <sz val="11"/>
        <color rgb="FF000000"/>
        <rFont val="Calibri"/>
        <family val="2"/>
      </rPr>
      <t xml:space="preserve">, citlivost 94.5 dB </t>
    </r>
    <r>
      <rPr>
        <b/>
        <sz val="11"/>
        <color rgb="FF7030A0"/>
        <rFont val="Calibri"/>
        <family val="2"/>
      </rPr>
      <t>± 20%</t>
    </r>
    <r>
      <rPr>
        <sz val="11"/>
        <color rgb="FF000000"/>
        <rFont val="Calibri"/>
        <family val="2"/>
      </rPr>
      <t xml:space="preserve"> / SPL 1W 1m, bílá barva, včetně držáku na stěnu</t>
    </r>
  </si>
  <si>
    <t>Nástěnný držák pro LCD monitor min 65", možnost náklonu monitoru.</t>
  </si>
  <si>
    <r>
      <rPr>
        <sz val="11"/>
        <color rgb="FF000000"/>
        <rFont val="Calibri"/>
        <family val="2"/>
      </rPr>
      <t xml:space="preserve">Pevně zabudované jednotky do stolu, 1x předsednická jednotka, </t>
    </r>
    <r>
      <rPr>
        <b/>
        <sz val="12"/>
        <color rgb="FFC00000"/>
        <rFont val="Calibri"/>
        <family val="2"/>
      </rPr>
      <t>22x jednotky delegátů</t>
    </r>
    <r>
      <rPr>
        <sz val="11"/>
        <color rgb="FF000000"/>
        <rFont val="Calibri"/>
        <family val="2"/>
      </rPr>
      <t>, husí krk 50cm s LED indikací, superkardioida, tlačítka pro aktivaci a deaktivaci včetně popisků</t>
    </r>
  </si>
  <si>
    <r>
      <rPr>
        <sz val="11"/>
        <color rgb="FF000000"/>
        <rFont val="Calibri"/>
        <family val="2"/>
      </rPr>
      <t xml:space="preserve">8 ohmů, výkon </t>
    </r>
    <r>
      <rPr>
        <b/>
        <sz val="11"/>
        <color rgb="FFC00000"/>
        <rFont val="Calibri"/>
        <family val="2"/>
      </rPr>
      <t>80W</t>
    </r>
    <r>
      <rPr>
        <sz val="11"/>
        <color rgb="FF000000"/>
        <rFont val="Calibri"/>
        <family val="2"/>
      </rPr>
      <t xml:space="preserve"> RMS, frekvenční rozsah </t>
    </r>
    <r>
      <rPr>
        <b/>
        <sz val="11"/>
        <color rgb="FFC00000"/>
        <rFont val="Calibri"/>
        <family val="2"/>
      </rPr>
      <t>50 Hz - 20 kHz ± 15%</t>
    </r>
    <r>
      <rPr>
        <sz val="11"/>
        <color rgb="FF000000"/>
        <rFont val="Calibri"/>
        <family val="2"/>
      </rPr>
      <t xml:space="preserve">, citlivost 94.5 dB </t>
    </r>
    <r>
      <rPr>
        <b/>
        <sz val="11"/>
        <color rgb="FF7030A0"/>
        <rFont val="Calibri"/>
        <family val="2"/>
      </rPr>
      <t>± 20%</t>
    </r>
    <r>
      <rPr>
        <sz val="11"/>
        <color rgb="FF000000"/>
        <rFont val="Calibri"/>
        <family val="2"/>
      </rPr>
      <t xml:space="preserve"> / SPL 1W 1m, bílá barva, </t>
    </r>
    <r>
      <rPr>
        <b/>
        <sz val="11"/>
        <color rgb="FFFF0000"/>
        <rFont val="Calibri"/>
        <family val="2"/>
      </rPr>
      <t>do podhledu</t>
    </r>
  </si>
  <si>
    <r>
      <rPr>
        <b/>
        <sz val="11"/>
        <color rgb="FFC00000"/>
        <rFont val="Calibri"/>
        <family val="2"/>
      </rPr>
      <t>30W</t>
    </r>
    <r>
      <rPr>
        <sz val="11"/>
        <color rgb="FF000000"/>
        <rFont val="Calibri"/>
        <family val="2"/>
      </rPr>
      <t xml:space="preserve"> RMS 8 ohmů, 70/100V transformátor, výkon při 100V </t>
    </r>
    <r>
      <rPr>
        <b/>
        <sz val="11"/>
        <color rgb="FFC00000"/>
        <rFont val="Calibri"/>
        <family val="2"/>
      </rPr>
      <t>20 / 10 / 5W</t>
    </r>
    <r>
      <rPr>
        <sz val="11"/>
        <color rgb="FF000000"/>
        <rFont val="Calibri"/>
        <family val="2"/>
      </rPr>
      <t xml:space="preserve">, citlivost 89 dB </t>
    </r>
    <r>
      <rPr>
        <b/>
        <sz val="11"/>
        <color rgb="FF7030A0"/>
        <rFont val="Calibri"/>
        <family val="2"/>
      </rPr>
      <t xml:space="preserve">± 20% </t>
    </r>
    <r>
      <rPr>
        <sz val="11"/>
        <color rgb="FF000000"/>
        <rFont val="Calibri"/>
        <family val="2"/>
      </rPr>
      <t xml:space="preserve">SPL, zadní kryt reproduktoru, obsahuje desku pro uchycení na rastr podhledů </t>
    </r>
    <r>
      <rPr>
        <b/>
        <sz val="11"/>
        <color rgb="FF7030A0"/>
        <rFont val="Calibri"/>
        <family val="2"/>
      </rPr>
      <t>(tl. panelu 10 až 50mm), kovová mřížka s rámečkem, barva bílá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</si>
</sst>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,&quot;Kč&quot;"/>
    <numFmt numFmtId="165" formatCode="#,##0.00,&quot;Kč&quot;"/>
    <numFmt numFmtId="166" formatCode="#,##0.00\ &quot;Kč&quot;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9"/>
      <name val="Arial CE"/>
      <family val="2"/>
    </font>
    <font>
      <sz val="8"/>
      <color indexed="23"/>
      <name val="Arial CE"/>
      <family val="2"/>
    </font>
    <font>
      <sz val="8"/>
      <color indexed="22"/>
      <name val="Arial CE"/>
      <family val="2"/>
    </font>
    <font>
      <b/>
      <sz val="11"/>
      <color rgb="FFFF0000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rgb="FF7030A0"/>
      <name val="Calibri"/>
      <family val="2"/>
    </font>
    <font>
      <sz val="11"/>
      <color rgb="FF000000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theme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2060"/>
      <name val="Calibri"/>
      <family val="2"/>
    </font>
    <font>
      <b/>
      <sz val="10"/>
      <color theme="0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/>
      <top style="medium"/>
      <bottom/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medium"/>
      <top style="medium">
        <color indexed="8"/>
      </top>
      <bottom style="medium"/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>
      <alignment vertical="center"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wrapText="1"/>
    </xf>
    <xf numFmtId="1" fontId="3" fillId="4" borderId="5" xfId="0" applyNumberFormat="1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0" fontId="5" fillId="2" borderId="0" xfId="20" applyAlignment="1">
      <alignment vertical="center"/>
      <protection/>
    </xf>
    <xf numFmtId="0" fontId="5" fillId="2" borderId="7" xfId="20" applyBorder="1" applyAlignment="1">
      <alignment vertical="center"/>
      <protection/>
    </xf>
    <xf numFmtId="0" fontId="5" fillId="2" borderId="8" xfId="20" applyBorder="1" applyAlignment="1">
      <alignment vertical="center"/>
      <protection/>
    </xf>
    <xf numFmtId="0" fontId="5" fillId="0" borderId="9" xfId="20" applyFill="1" applyBorder="1" applyAlignment="1">
      <alignment vertical="center"/>
      <protection/>
    </xf>
    <xf numFmtId="0" fontId="5" fillId="0" borderId="10" xfId="20" applyFill="1" applyBorder="1" applyAlignment="1">
      <alignment vertical="center"/>
      <protection/>
    </xf>
    <xf numFmtId="0" fontId="6" fillId="0" borderId="11" xfId="21" applyBorder="1">
      <alignment/>
      <protection/>
    </xf>
    <xf numFmtId="0" fontId="5" fillId="0" borderId="12" xfId="20" applyFill="1" applyBorder="1" applyAlignment="1">
      <alignment vertical="center"/>
      <protection/>
    </xf>
    <xf numFmtId="0" fontId="5" fillId="0" borderId="13" xfId="20" applyFill="1" applyBorder="1" applyAlignment="1">
      <alignment vertical="center"/>
      <protection/>
    </xf>
    <xf numFmtId="49" fontId="10" fillId="0" borderId="14" xfId="20" applyNumberFormat="1" applyFont="1" applyFill="1" applyBorder="1" applyAlignment="1" applyProtection="1">
      <alignment horizontal="left" vertical="center"/>
      <protection locked="0"/>
    </xf>
    <xf numFmtId="49" fontId="5" fillId="5" borderId="15" xfId="20" applyNumberFormat="1" applyFill="1" applyBorder="1" applyAlignment="1" applyProtection="1">
      <alignment horizontal="center" vertical="center"/>
      <protection hidden="1"/>
    </xf>
    <xf numFmtId="0" fontId="5" fillId="5" borderId="16" xfId="20" applyFill="1" applyBorder="1" applyAlignment="1" applyProtection="1">
      <alignment horizontal="center" vertical="center"/>
      <protection hidden="1"/>
    </xf>
    <xf numFmtId="0" fontId="8" fillId="5" borderId="14" xfId="20" applyFont="1" applyFill="1" applyBorder="1" applyAlignment="1" applyProtection="1">
      <alignment horizontal="center" vertical="center"/>
      <protection hidden="1"/>
    </xf>
    <xf numFmtId="49" fontId="5" fillId="5" borderId="16" xfId="20" applyNumberFormat="1" applyFill="1" applyBorder="1" applyAlignment="1" applyProtection="1">
      <alignment horizontal="left" vertical="center" indent="1"/>
      <protection hidden="1"/>
    </xf>
    <xf numFmtId="49" fontId="10" fillId="0" borderId="17" xfId="20" applyNumberFormat="1" applyFont="1" applyFill="1" applyBorder="1" applyAlignment="1">
      <alignment vertical="center" textRotation="90"/>
      <protection/>
    </xf>
    <xf numFmtId="0" fontId="6" fillId="0" borderId="18" xfId="20" applyFont="1" applyFill="1" applyBorder="1" applyAlignment="1">
      <alignment vertical="center"/>
      <protection/>
    </xf>
    <xf numFmtId="49" fontId="10" fillId="0" borderId="19" xfId="20" applyNumberFormat="1" applyFont="1" applyFill="1" applyBorder="1" applyAlignment="1" applyProtection="1">
      <alignment vertical="center"/>
      <protection locked="0"/>
    </xf>
    <xf numFmtId="49" fontId="10" fillId="0" borderId="18" xfId="20" applyNumberFormat="1" applyFont="1" applyFill="1" applyBorder="1" applyAlignment="1" applyProtection="1">
      <alignment vertical="center"/>
      <protection locked="0"/>
    </xf>
    <xf numFmtId="49" fontId="10" fillId="0" borderId="20" xfId="20" applyNumberFormat="1" applyFont="1" applyFill="1" applyBorder="1" applyAlignment="1" applyProtection="1">
      <alignment vertical="center"/>
      <protection locked="0"/>
    </xf>
    <xf numFmtId="0" fontId="10" fillId="0" borderId="21" xfId="20" applyFont="1" applyFill="1" applyBorder="1" applyAlignment="1">
      <alignment horizontal="center" vertical="center"/>
      <protection/>
    </xf>
    <xf numFmtId="0" fontId="10" fillId="0" borderId="22" xfId="20" applyFont="1" applyFill="1" applyBorder="1" applyAlignment="1">
      <alignment horizontal="center" vertical="center"/>
      <protection/>
    </xf>
    <xf numFmtId="1" fontId="13" fillId="2" borderId="0" xfId="20" applyNumberFormat="1" applyFont="1" applyAlignment="1">
      <alignment horizontal="right" vertical="center"/>
      <protection/>
    </xf>
    <xf numFmtId="49" fontId="10" fillId="0" borderId="23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0" applyFont="1" applyFill="1" applyBorder="1" applyAlignment="1" applyProtection="1">
      <alignment vertical="center"/>
      <protection locked="0"/>
    </xf>
    <xf numFmtId="49" fontId="10" fillId="0" borderId="23" xfId="20" applyNumberFormat="1" applyFont="1" applyFill="1" applyBorder="1" applyAlignment="1" applyProtection="1">
      <alignment horizontal="center" vertical="center"/>
      <protection locked="0"/>
    </xf>
    <xf numFmtId="49" fontId="10" fillId="0" borderId="23" xfId="20" applyNumberFormat="1" applyFont="1" applyFill="1" applyBorder="1" applyAlignment="1" applyProtection="1">
      <alignment vertical="center"/>
      <protection locked="0"/>
    </xf>
    <xf numFmtId="49" fontId="10" fillId="0" borderId="14" xfId="20" applyNumberFormat="1" applyFont="1" applyFill="1" applyBorder="1" applyAlignment="1" applyProtection="1">
      <alignment horizontal="center" vertical="center"/>
      <protection hidden="1"/>
    </xf>
    <xf numFmtId="0" fontId="10" fillId="0" borderId="14" xfId="20" applyFont="1" applyFill="1" applyBorder="1" applyAlignment="1" applyProtection="1">
      <alignment vertical="center"/>
      <protection locked="0"/>
    </xf>
    <xf numFmtId="49" fontId="10" fillId="0" borderId="14" xfId="20" applyNumberFormat="1" applyFont="1" applyFill="1" applyBorder="1" applyAlignment="1" applyProtection="1">
      <alignment horizontal="center" vertical="center"/>
      <protection locked="0"/>
    </xf>
    <xf numFmtId="49" fontId="10" fillId="0" borderId="14" xfId="20" applyNumberFormat="1" applyFont="1" applyFill="1" applyBorder="1" applyAlignment="1" applyProtection="1">
      <alignment vertical="center"/>
      <protection locked="0"/>
    </xf>
    <xf numFmtId="49" fontId="14" fillId="0" borderId="14" xfId="20" applyNumberFormat="1" applyFont="1" applyFill="1" applyBorder="1" applyAlignment="1" applyProtection="1">
      <alignment vertical="center"/>
      <protection locked="0"/>
    </xf>
    <xf numFmtId="49" fontId="14" fillId="0" borderId="14" xfId="20" applyNumberFormat="1" applyFont="1" applyFill="1" applyBorder="1" applyAlignment="1" applyProtection="1">
      <alignment horizontal="center" vertical="center"/>
      <protection locked="0"/>
    </xf>
    <xf numFmtId="49" fontId="15" fillId="0" borderId="14" xfId="20" applyNumberFormat="1" applyFont="1" applyFill="1" applyBorder="1" applyAlignment="1" applyProtection="1">
      <alignment horizontal="center" vertical="center"/>
      <protection hidden="1"/>
    </xf>
    <xf numFmtId="0" fontId="15" fillId="0" borderId="14" xfId="20" applyFont="1" applyFill="1" applyBorder="1" applyAlignment="1" applyProtection="1">
      <alignment vertical="center"/>
      <protection locked="0"/>
    </xf>
    <xf numFmtId="49" fontId="15" fillId="0" borderId="14" xfId="20" applyNumberFormat="1" applyFont="1" applyFill="1" applyBorder="1" applyAlignment="1" applyProtection="1">
      <alignment vertical="center"/>
      <protection locked="0"/>
    </xf>
    <xf numFmtId="0" fontId="10" fillId="0" borderId="24" xfId="20" applyFont="1" applyFill="1" applyBorder="1" applyAlignment="1">
      <alignment horizontal="center" vertical="center"/>
      <protection/>
    </xf>
    <xf numFmtId="0" fontId="10" fillId="0" borderId="25" xfId="20" applyFont="1" applyFill="1" applyBorder="1" applyAlignment="1">
      <alignment horizontal="center" vertical="center"/>
      <protection/>
    </xf>
    <xf numFmtId="0" fontId="10" fillId="0" borderId="26" xfId="20" applyFont="1" applyFill="1" applyBorder="1" applyAlignment="1">
      <alignment horizontal="center" vertical="center"/>
      <protection/>
    </xf>
    <xf numFmtId="49" fontId="10" fillId="0" borderId="27" xfId="20" applyNumberFormat="1" applyFont="1" applyFill="1" applyBorder="1" applyAlignment="1" applyProtection="1">
      <alignment horizontal="center" vertical="center"/>
      <protection hidden="1"/>
    </xf>
    <xf numFmtId="0" fontId="10" fillId="0" borderId="13" xfId="20" applyFont="1" applyFill="1" applyBorder="1" applyAlignment="1" applyProtection="1">
      <alignment vertical="center"/>
      <protection locked="0"/>
    </xf>
    <xf numFmtId="49" fontId="10" fillId="0" borderId="13" xfId="20" applyNumberFormat="1" applyFont="1" applyFill="1" applyBorder="1" applyAlignment="1" applyProtection="1">
      <alignment horizontal="center" vertical="center"/>
      <protection locked="0"/>
    </xf>
    <xf numFmtId="49" fontId="10" fillId="0" borderId="13" xfId="20" applyNumberFormat="1" applyFont="1" applyFill="1" applyBorder="1" applyAlignment="1" applyProtection="1">
      <alignment vertical="center"/>
      <protection locked="0"/>
    </xf>
    <xf numFmtId="49" fontId="10" fillId="0" borderId="28" xfId="20" applyNumberFormat="1" applyFont="1" applyFill="1" applyBorder="1" applyAlignment="1" applyProtection="1">
      <alignment vertical="center"/>
      <protection locked="0"/>
    </xf>
    <xf numFmtId="0" fontId="10" fillId="0" borderId="15" xfId="20" applyFont="1" applyFill="1" applyBorder="1" applyAlignment="1" applyProtection="1">
      <alignment vertical="center"/>
      <protection locked="0"/>
    </xf>
    <xf numFmtId="0" fontId="10" fillId="0" borderId="16" xfId="20" applyFont="1" applyFill="1" applyBorder="1" applyAlignment="1" applyProtection="1">
      <alignment vertical="center"/>
      <protection locked="0"/>
    </xf>
    <xf numFmtId="49" fontId="10" fillId="0" borderId="16" xfId="20" applyNumberFormat="1" applyFont="1" applyFill="1" applyBorder="1" applyAlignment="1" applyProtection="1">
      <alignment vertical="center"/>
      <protection locked="0"/>
    </xf>
    <xf numFmtId="49" fontId="10" fillId="0" borderId="29" xfId="20" applyNumberFormat="1" applyFont="1" applyFill="1" applyBorder="1" applyAlignment="1" applyProtection="1">
      <alignment vertical="center"/>
      <protection locked="0"/>
    </xf>
    <xf numFmtId="1" fontId="16" fillId="0" borderId="1" xfId="0" applyNumberFormat="1" applyFont="1" applyBorder="1" applyAlignment="1">
      <alignment horizontal="center" vertical="center" wrapText="1"/>
    </xf>
    <xf numFmtId="0" fontId="18" fillId="0" borderId="1" xfId="24" applyFont="1" applyBorder="1" applyAlignment="1">
      <alignment horizontal="center" vertical="center" wrapText="1"/>
      <protection/>
    </xf>
    <xf numFmtId="0" fontId="19" fillId="0" borderId="30" xfId="24" applyFont="1" applyBorder="1" applyAlignment="1">
      <alignment horizontal="center" vertical="center" wrapText="1"/>
      <protection/>
    </xf>
    <xf numFmtId="0" fontId="19" fillId="6" borderId="30" xfId="24" applyFont="1" applyFill="1" applyBorder="1" applyAlignment="1">
      <alignment horizontal="center" vertical="center" wrapText="1"/>
      <protection/>
    </xf>
    <xf numFmtId="0" fontId="18" fillId="0" borderId="0" xfId="24" applyFont="1" applyAlignment="1">
      <alignment horizontal="center"/>
      <protection/>
    </xf>
    <xf numFmtId="0" fontId="0" fillId="7" borderId="1" xfId="0" applyFill="1" applyBorder="1" applyAlignment="1">
      <alignment vertical="center" wrapText="1"/>
    </xf>
    <xf numFmtId="1" fontId="0" fillId="7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1" fontId="0" fillId="8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 wrapText="1"/>
    </xf>
    <xf numFmtId="1" fontId="0" fillId="9" borderId="1" xfId="0" applyNumberForma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1" fontId="0" fillId="11" borderId="1" xfId="0" applyNumberFormat="1" applyFill="1" applyBorder="1" applyAlignment="1">
      <alignment horizontal="center" vertical="center" wrapText="1"/>
    </xf>
    <xf numFmtId="0" fontId="0" fillId="12" borderId="1" xfId="0" applyFill="1" applyBorder="1" applyAlignment="1">
      <alignment vertical="center" wrapText="1"/>
    </xf>
    <xf numFmtId="1" fontId="0" fillId="12" borderId="1" xfId="0" applyNumberFormat="1" applyFill="1" applyBorder="1" applyAlignment="1">
      <alignment horizontal="center" vertical="center" wrapText="1"/>
    </xf>
    <xf numFmtId="0" fontId="0" fillId="13" borderId="1" xfId="0" applyFill="1" applyBorder="1" applyAlignment="1">
      <alignment vertical="center" wrapText="1"/>
    </xf>
    <xf numFmtId="1" fontId="0" fillId="13" borderId="1" xfId="0" applyNumberForma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vertical="center" wrapText="1"/>
    </xf>
    <xf numFmtId="1" fontId="21" fillId="14" borderId="1" xfId="0" applyNumberFormat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vertical="center" wrapText="1"/>
    </xf>
    <xf numFmtId="1" fontId="21" fillId="15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1" fontId="0" fillId="0" borderId="31" xfId="0" applyNumberFormat="1" applyBorder="1" applyAlignment="1">
      <alignment horizontal="center"/>
    </xf>
    <xf numFmtId="0" fontId="0" fillId="16" borderId="1" xfId="0" applyFill="1" applyBorder="1" applyAlignment="1" applyProtection="1">
      <alignment vertical="center" wrapText="1"/>
      <protection locked="0"/>
    </xf>
    <xf numFmtId="166" fontId="0" fillId="8" borderId="32" xfId="0" applyNumberFormat="1" applyFill="1" applyBorder="1" applyAlignment="1">
      <alignment horizontal="right" vertical="center" wrapText="1"/>
    </xf>
    <xf numFmtId="166" fontId="0" fillId="8" borderId="1" xfId="0" applyNumberFormat="1" applyFill="1" applyBorder="1" applyAlignment="1">
      <alignment horizontal="right" vertical="center" wrapText="1"/>
    </xf>
    <xf numFmtId="166" fontId="0" fillId="7" borderId="32" xfId="0" applyNumberFormat="1" applyFill="1" applyBorder="1" applyAlignment="1">
      <alignment horizontal="right" vertical="center" wrapText="1"/>
    </xf>
    <xf numFmtId="166" fontId="0" fillId="7" borderId="1" xfId="0" applyNumberFormat="1" applyFill="1" applyBorder="1" applyAlignment="1">
      <alignment horizontal="right" vertical="center" wrapText="1"/>
    </xf>
    <xf numFmtId="166" fontId="0" fillId="9" borderId="32" xfId="0" applyNumberFormat="1" applyFill="1" applyBorder="1" applyAlignment="1">
      <alignment horizontal="right" vertical="center" wrapText="1"/>
    </xf>
    <xf numFmtId="166" fontId="0" fillId="9" borderId="1" xfId="0" applyNumberFormat="1" applyFill="1" applyBorder="1" applyAlignment="1">
      <alignment horizontal="right" vertical="center" wrapText="1"/>
    </xf>
    <xf numFmtId="166" fontId="0" fillId="10" borderId="32" xfId="0" applyNumberFormat="1" applyFill="1" applyBorder="1" applyAlignment="1">
      <alignment horizontal="right" vertical="center" wrapText="1"/>
    </xf>
    <xf numFmtId="166" fontId="0" fillId="10" borderId="1" xfId="0" applyNumberFormat="1" applyFill="1" applyBorder="1" applyAlignment="1">
      <alignment horizontal="right" vertical="center" wrapText="1"/>
    </xf>
    <xf numFmtId="166" fontId="21" fillId="15" borderId="32" xfId="0" applyNumberFormat="1" applyFont="1" applyFill="1" applyBorder="1" applyAlignment="1">
      <alignment horizontal="right" vertical="center" wrapText="1"/>
    </xf>
    <xf numFmtId="166" fontId="21" fillId="15" borderId="1" xfId="0" applyNumberFormat="1" applyFont="1" applyFill="1" applyBorder="1" applyAlignment="1">
      <alignment horizontal="right" vertical="center" wrapText="1"/>
    </xf>
    <xf numFmtId="166" fontId="0" fillId="11" borderId="32" xfId="0" applyNumberFormat="1" applyFill="1" applyBorder="1" applyAlignment="1">
      <alignment horizontal="right" vertical="center" wrapText="1"/>
    </xf>
    <xf numFmtId="166" fontId="0" fillId="11" borderId="1" xfId="0" applyNumberFormat="1" applyFill="1" applyBorder="1" applyAlignment="1">
      <alignment horizontal="right" vertical="center" wrapText="1"/>
    </xf>
    <xf numFmtId="166" fontId="0" fillId="12" borderId="32" xfId="0" applyNumberFormat="1" applyFill="1" applyBorder="1" applyAlignment="1">
      <alignment horizontal="right" vertical="center" wrapText="1"/>
    </xf>
    <xf numFmtId="166" fontId="0" fillId="12" borderId="1" xfId="0" applyNumberFormat="1" applyFill="1" applyBorder="1" applyAlignment="1">
      <alignment horizontal="right" vertical="center" wrapText="1"/>
    </xf>
    <xf numFmtId="166" fontId="0" fillId="13" borderId="32" xfId="0" applyNumberFormat="1" applyFill="1" applyBorder="1" applyAlignment="1">
      <alignment horizontal="right" vertical="center" wrapText="1"/>
    </xf>
    <xf numFmtId="166" fontId="0" fillId="13" borderId="1" xfId="0" applyNumberFormat="1" applyFill="1" applyBorder="1" applyAlignment="1">
      <alignment horizontal="right" vertical="center" wrapText="1"/>
    </xf>
    <xf numFmtId="166" fontId="21" fillId="14" borderId="32" xfId="0" applyNumberFormat="1" applyFont="1" applyFill="1" applyBorder="1" applyAlignment="1">
      <alignment horizontal="right" vertical="center" wrapText="1"/>
    </xf>
    <xf numFmtId="166" fontId="21" fillId="14" borderId="1" xfId="0" applyNumberFormat="1" applyFont="1" applyFill="1" applyBorder="1" applyAlignment="1">
      <alignment horizontal="right" vertical="center" wrapText="1"/>
    </xf>
    <xf numFmtId="166" fontId="0" fillId="16" borderId="1" xfId="0" applyNumberFormat="1" applyFill="1" applyBorder="1" applyAlignment="1" applyProtection="1">
      <alignment horizontal="right" vertical="center" wrapText="1"/>
      <protection locked="0"/>
    </xf>
    <xf numFmtId="166" fontId="0" fillId="17" borderId="1" xfId="0" applyNumberFormat="1" applyFill="1" applyBorder="1" applyAlignment="1">
      <alignment horizontal="right" vertical="center" wrapText="1"/>
    </xf>
    <xf numFmtId="166" fontId="3" fillId="0" borderId="33" xfId="0" applyNumberFormat="1" applyFont="1" applyBorder="1" applyAlignment="1">
      <alignment vertical="center" wrapText="1"/>
    </xf>
    <xf numFmtId="166" fontId="3" fillId="0" borderId="34" xfId="0" applyNumberFormat="1" applyFont="1" applyBorder="1" applyAlignment="1">
      <alignment horizontal="right" vertical="center" wrapText="1"/>
    </xf>
    <xf numFmtId="166" fontId="3" fillId="0" borderId="35" xfId="0" applyNumberFormat="1" applyFont="1" applyBorder="1" applyAlignment="1">
      <alignment horizontal="right" vertical="center" wrapText="1"/>
    </xf>
    <xf numFmtId="166" fontId="0" fillId="16" borderId="32" xfId="0" applyNumberFormat="1" applyFill="1" applyBorder="1" applyAlignment="1" applyProtection="1">
      <alignment horizontal="right" vertical="center" wrapText="1"/>
      <protection locked="0"/>
    </xf>
    <xf numFmtId="166" fontId="0" fillId="0" borderId="1" xfId="0" applyNumberFormat="1" applyBorder="1" applyAlignment="1">
      <alignment horizontal="right" vertical="center" wrapText="1"/>
    </xf>
    <xf numFmtId="166" fontId="0" fillId="0" borderId="0" xfId="0" applyNumberFormat="1" applyAlignment="1">
      <alignment horizontal="right"/>
    </xf>
    <xf numFmtId="0" fontId="0" fillId="0" borderId="1" xfId="0" applyFont="1" applyBorder="1" applyAlignment="1">
      <alignment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64" fontId="2" fillId="3" borderId="36" xfId="0" applyNumberFormat="1" applyFont="1" applyFill="1" applyBorder="1" applyAlignment="1">
      <alignment horizontal="center" vertical="center" wrapText="1"/>
    </xf>
    <xf numFmtId="0" fontId="19" fillId="0" borderId="0" xfId="24" applyFont="1">
      <alignment/>
      <protection/>
    </xf>
    <xf numFmtId="4" fontId="19" fillId="0" borderId="0" xfId="24" applyNumberFormat="1" applyFont="1">
      <alignment/>
      <protection/>
    </xf>
    <xf numFmtId="0" fontId="29" fillId="0" borderId="0" xfId="23" applyFont="1" applyAlignment="1">
      <alignment horizontal="left" vertical="center"/>
      <protection/>
    </xf>
    <xf numFmtId="0" fontId="30" fillId="0" borderId="0" xfId="23" applyFont="1">
      <alignment/>
      <protection/>
    </xf>
    <xf numFmtId="0" fontId="0" fillId="0" borderId="1" xfId="0" applyFont="1" applyBorder="1" applyAlignment="1">
      <alignment vertical="center" wrapText="1"/>
    </xf>
    <xf numFmtId="0" fontId="18" fillId="0" borderId="0" xfId="24" applyFont="1">
      <alignment/>
      <protection/>
    </xf>
    <xf numFmtId="0" fontId="29" fillId="0" borderId="0" xfId="23" applyFont="1" applyAlignment="1">
      <alignment horizontal="left" vertical="center" wrapText="1"/>
      <protection/>
    </xf>
    <xf numFmtId="0" fontId="18" fillId="0" borderId="32" xfId="24" applyFont="1" applyBorder="1" applyAlignment="1">
      <alignment horizontal="center" vertical="center" wrapText="1"/>
      <protection/>
    </xf>
    <xf numFmtId="0" fontId="32" fillId="18" borderId="32" xfId="24" applyFont="1" applyFill="1" applyBorder="1" applyAlignment="1">
      <alignment horizontal="center" vertical="center"/>
      <protection/>
    </xf>
    <xf numFmtId="0" fontId="18" fillId="19" borderId="32" xfId="24" applyFont="1" applyFill="1" applyBorder="1" applyAlignment="1">
      <alignment horizontal="center"/>
      <protection/>
    </xf>
    <xf numFmtId="0" fontId="32" fillId="20" borderId="32" xfId="24" applyFont="1" applyFill="1" applyBorder="1" applyAlignment="1">
      <alignment horizontal="center"/>
      <protection/>
    </xf>
    <xf numFmtId="0" fontId="18" fillId="21" borderId="32" xfId="25" applyNumberFormat="1" applyFont="1" applyFill="1" applyBorder="1" applyAlignment="1" applyProtection="1">
      <alignment horizontal="center" vertical="center"/>
      <protection/>
    </xf>
    <xf numFmtId="0" fontId="18" fillId="22" borderId="32" xfId="25" applyNumberFormat="1" applyFont="1" applyFill="1" applyBorder="1" applyAlignment="1" applyProtection="1">
      <alignment horizontal="center" vertical="center"/>
      <protection/>
    </xf>
    <xf numFmtId="0" fontId="18" fillId="23" borderId="32" xfId="24" applyFont="1" applyFill="1" applyBorder="1" applyAlignment="1">
      <alignment horizontal="center"/>
      <protection/>
    </xf>
    <xf numFmtId="0" fontId="32" fillId="24" borderId="32" xfId="24" applyFont="1" applyFill="1" applyBorder="1" applyAlignment="1">
      <alignment horizontal="center"/>
      <protection/>
    </xf>
    <xf numFmtId="0" fontId="32" fillId="25" borderId="32" xfId="24" applyFont="1" applyFill="1" applyBorder="1" applyAlignment="1">
      <alignment horizontal="center" vertical="center"/>
      <protection/>
    </xf>
    <xf numFmtId="0" fontId="18" fillId="26" borderId="32" xfId="24" applyFont="1" applyFill="1" applyBorder="1" applyAlignment="1">
      <alignment horizontal="center" vertical="center"/>
      <protection/>
    </xf>
    <xf numFmtId="0" fontId="18" fillId="0" borderId="37" xfId="24" applyFont="1" applyBorder="1">
      <alignment/>
      <protection/>
    </xf>
    <xf numFmtId="0" fontId="30" fillId="0" borderId="37" xfId="23" applyFont="1" applyBorder="1" applyAlignment="1">
      <alignment horizontal="center"/>
      <protection/>
    </xf>
    <xf numFmtId="4" fontId="19" fillId="0" borderId="37" xfId="24" applyNumberFormat="1" applyFont="1" applyBorder="1">
      <alignment/>
      <protection/>
    </xf>
    <xf numFmtId="0" fontId="18" fillId="0" borderId="37" xfId="24" applyFont="1" applyBorder="1" applyAlignment="1">
      <alignment horizontal="center"/>
      <protection/>
    </xf>
    <xf numFmtId="0" fontId="33" fillId="0" borderId="1" xfId="0" applyFont="1" applyBorder="1" applyAlignment="1">
      <alignment vertical="center" wrapText="1"/>
    </xf>
    <xf numFmtId="49" fontId="10" fillId="0" borderId="38" xfId="20" applyNumberFormat="1" applyFont="1" applyFill="1" applyBorder="1" applyAlignment="1" applyProtection="1">
      <alignment horizontal="left" vertical="center"/>
      <protection locked="0"/>
    </xf>
    <xf numFmtId="49" fontId="10" fillId="0" borderId="39" xfId="20" applyNumberFormat="1" applyFont="1" applyFill="1" applyBorder="1" applyAlignment="1" applyProtection="1">
      <alignment horizontal="left" vertical="center"/>
      <protection locked="0"/>
    </xf>
    <xf numFmtId="0" fontId="8" fillId="0" borderId="29" xfId="20" applyFont="1" applyFill="1" applyBorder="1" applyAlignment="1">
      <alignment horizontal="left" vertical="center"/>
      <protection/>
    </xf>
    <xf numFmtId="49" fontId="5" fillId="5" borderId="14" xfId="20" applyNumberFormat="1" applyFill="1" applyBorder="1" applyAlignment="1" applyProtection="1">
      <alignment horizontal="left" vertical="center" wrapText="1" indent="1"/>
      <protection hidden="1"/>
    </xf>
    <xf numFmtId="49" fontId="10" fillId="0" borderId="14" xfId="20" applyNumberFormat="1" applyFont="1" applyFill="1" applyBorder="1" applyAlignment="1" applyProtection="1">
      <alignment horizontal="left" vertical="center"/>
      <protection locked="0"/>
    </xf>
    <xf numFmtId="49" fontId="10" fillId="0" borderId="40" xfId="20" applyNumberFormat="1" applyFont="1" applyFill="1" applyBorder="1" applyAlignment="1" applyProtection="1">
      <alignment horizontal="left" vertical="center"/>
      <protection locked="0"/>
    </xf>
    <xf numFmtId="0" fontId="8" fillId="0" borderId="41" xfId="20" applyFont="1" applyFill="1" applyBorder="1" applyAlignment="1">
      <alignment horizontal="left" vertical="center"/>
      <protection/>
    </xf>
    <xf numFmtId="0" fontId="8" fillId="0" borderId="10" xfId="20" applyFont="1" applyFill="1" applyBorder="1" applyAlignment="1">
      <alignment horizontal="left" vertical="center"/>
      <protection/>
    </xf>
    <xf numFmtId="49" fontId="9" fillId="0" borderId="10" xfId="22" applyNumberFormat="1" applyFont="1" applyBorder="1" applyAlignment="1">
      <alignment horizontal="left" vertical="center" wrapText="1"/>
      <protection/>
    </xf>
    <xf numFmtId="49" fontId="5" fillId="5" borderId="14" xfId="20" applyNumberFormat="1" applyFill="1" applyBorder="1" applyAlignment="1" applyProtection="1">
      <alignment horizontal="left" vertical="center" indent="1"/>
      <protection hidden="1"/>
    </xf>
    <xf numFmtId="49" fontId="10" fillId="0" borderId="14" xfId="20" applyNumberFormat="1" applyFont="1" applyFill="1" applyBorder="1" applyAlignment="1" applyProtection="1">
      <alignment horizontal="left" vertical="center" indent="1"/>
      <protection locked="0"/>
    </xf>
    <xf numFmtId="0" fontId="8" fillId="5" borderId="14" xfId="20" applyFont="1" applyFill="1" applyBorder="1" applyAlignment="1" applyProtection="1">
      <alignment horizontal="center" vertical="center"/>
      <protection hidden="1"/>
    </xf>
    <xf numFmtId="0" fontId="8" fillId="5" borderId="40" xfId="20" applyFont="1" applyFill="1" applyBorder="1" applyAlignment="1" applyProtection="1">
      <alignment horizontal="center" vertical="center"/>
      <protection hidden="1"/>
    </xf>
    <xf numFmtId="0" fontId="11" fillId="0" borderId="42" xfId="20" applyFont="1" applyFill="1" applyBorder="1" applyAlignment="1">
      <alignment horizontal="center" vertical="center"/>
      <protection/>
    </xf>
    <xf numFmtId="0" fontId="11" fillId="0" borderId="19" xfId="20" applyFont="1" applyFill="1" applyBorder="1" applyAlignment="1">
      <alignment horizontal="center" vertical="center"/>
      <protection/>
    </xf>
    <xf numFmtId="0" fontId="12" fillId="0" borderId="43" xfId="20" applyFont="1" applyFill="1" applyBorder="1" applyAlignment="1">
      <alignment horizontal="center" vertical="center"/>
      <protection/>
    </xf>
    <xf numFmtId="0" fontId="12" fillId="0" borderId="44" xfId="20" applyFont="1" applyFill="1" applyBorder="1" applyAlignment="1">
      <alignment horizontal="center" vertical="center"/>
      <protection/>
    </xf>
    <xf numFmtId="0" fontId="12" fillId="0" borderId="45" xfId="20" applyFont="1" applyFill="1" applyBorder="1" applyAlignment="1">
      <alignment horizontal="left" vertical="center" indent="1"/>
      <protection/>
    </xf>
    <xf numFmtId="0" fontId="12" fillId="0" borderId="46" xfId="20" applyFont="1" applyFill="1" applyBorder="1" applyAlignment="1">
      <alignment horizontal="left" vertical="center" indent="1"/>
      <protection/>
    </xf>
    <xf numFmtId="0" fontId="12" fillId="0" borderId="47" xfId="20" applyFont="1" applyFill="1" applyBorder="1" applyAlignment="1">
      <alignment horizontal="left" vertical="center" indent="1"/>
      <protection/>
    </xf>
    <xf numFmtId="0" fontId="12" fillId="0" borderId="48" xfId="20" applyFont="1" applyFill="1" applyBorder="1" applyAlignment="1">
      <alignment horizontal="left" vertical="center" indent="1"/>
      <protection/>
    </xf>
    <xf numFmtId="49" fontId="12" fillId="0" borderId="23" xfId="20" applyNumberFormat="1" applyFont="1" applyFill="1" applyBorder="1" applyAlignment="1" applyProtection="1">
      <alignment horizontal="left" vertical="center" indent="1"/>
      <protection locked="0"/>
    </xf>
    <xf numFmtId="49" fontId="15" fillId="0" borderId="14" xfId="20" applyNumberFormat="1" applyFont="1" applyFill="1" applyBorder="1" applyAlignment="1" applyProtection="1">
      <alignment horizontal="left" vertical="center" indent="1"/>
      <protection locked="0"/>
    </xf>
    <xf numFmtId="49" fontId="10" fillId="0" borderId="23" xfId="20" applyNumberFormat="1" applyFont="1" applyFill="1" applyBorder="1" applyAlignment="1" applyProtection="1">
      <alignment horizontal="left" vertical="center" indent="1"/>
      <protection locked="0"/>
    </xf>
    <xf numFmtId="0" fontId="11" fillId="0" borderId="49" xfId="20" applyFont="1" applyFill="1" applyBorder="1" applyAlignment="1">
      <alignment horizontal="center" vertical="center"/>
      <protection/>
    </xf>
    <xf numFmtId="0" fontId="12" fillId="0" borderId="50" xfId="20" applyFont="1" applyFill="1" applyBorder="1" applyAlignment="1">
      <alignment horizontal="left" vertical="center" indent="1"/>
      <protection/>
    </xf>
    <xf numFmtId="0" fontId="12" fillId="0" borderId="45" xfId="20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30" fillId="0" borderId="51" xfId="23" applyFont="1" applyBorder="1" applyAlignment="1">
      <alignment wrapText="1"/>
      <protection/>
    </xf>
    <xf numFmtId="0" fontId="30" fillId="0" borderId="0" xfId="23" applyFont="1" applyAlignment="1">
      <alignment horizontal="left" vertical="center" wrapText="1"/>
      <protection/>
    </xf>
    <xf numFmtId="0" fontId="17" fillId="0" borderId="0" xfId="0" applyFont="1" applyAlignment="1">
      <alignment horizontal="left" wrapText="1"/>
    </xf>
    <xf numFmtId="0" fontId="3" fillId="8" borderId="52" xfId="0" applyFont="1" applyFill="1" applyBorder="1" applyAlignment="1">
      <alignment horizontal="left" wrapText="1"/>
    </xf>
    <xf numFmtId="0" fontId="3" fillId="8" borderId="0" xfId="0" applyFont="1" applyFill="1" applyBorder="1" applyAlignment="1">
      <alignment horizontal="left" wrapText="1"/>
    </xf>
    <xf numFmtId="0" fontId="3" fillId="7" borderId="52" xfId="0" applyFont="1" applyFill="1" applyBorder="1" applyAlignment="1">
      <alignment horizontal="left" wrapText="1"/>
    </xf>
    <xf numFmtId="0" fontId="3" fillId="7" borderId="0" xfId="0" applyFont="1" applyFill="1" applyBorder="1" applyAlignment="1">
      <alignment horizontal="left" wrapText="1"/>
    </xf>
    <xf numFmtId="0" fontId="3" fillId="9" borderId="52" xfId="0" applyFont="1" applyFill="1" applyBorder="1" applyAlignment="1">
      <alignment horizontal="left" wrapText="1"/>
    </xf>
    <xf numFmtId="0" fontId="3" fillId="9" borderId="0" xfId="0" applyFont="1" applyFill="1" applyBorder="1" applyAlignment="1">
      <alignment horizontal="left" wrapText="1"/>
    </xf>
    <xf numFmtId="0" fontId="3" fillId="10" borderId="52" xfId="0" applyFont="1" applyFill="1" applyBorder="1" applyAlignment="1">
      <alignment horizontal="left" wrapText="1"/>
    </xf>
    <xf numFmtId="0" fontId="3" fillId="10" borderId="0" xfId="0" applyFont="1" applyFill="1" applyBorder="1" applyAlignment="1">
      <alignment horizontal="left" wrapText="1"/>
    </xf>
    <xf numFmtId="0" fontId="22" fillId="15" borderId="52" xfId="0" applyFont="1" applyFill="1" applyBorder="1" applyAlignment="1">
      <alignment horizontal="left" wrapText="1"/>
    </xf>
    <xf numFmtId="0" fontId="22" fillId="15" borderId="0" xfId="0" applyFont="1" applyFill="1" applyBorder="1" applyAlignment="1">
      <alignment horizontal="left" wrapText="1"/>
    </xf>
    <xf numFmtId="0" fontId="3" fillId="11" borderId="52" xfId="0" applyFont="1" applyFill="1" applyBorder="1" applyAlignment="1">
      <alignment horizontal="left" wrapText="1"/>
    </xf>
    <xf numFmtId="0" fontId="3" fillId="11" borderId="0" xfId="0" applyFont="1" applyFill="1" applyBorder="1" applyAlignment="1">
      <alignment horizontal="left" wrapText="1"/>
    </xf>
    <xf numFmtId="0" fontId="3" fillId="12" borderId="52" xfId="0" applyFont="1" applyFill="1" applyBorder="1" applyAlignment="1">
      <alignment horizontal="left" wrapText="1"/>
    </xf>
    <xf numFmtId="0" fontId="3" fillId="12" borderId="0" xfId="0" applyFont="1" applyFill="1" applyBorder="1" applyAlignment="1">
      <alignment horizontal="left" wrapText="1"/>
    </xf>
    <xf numFmtId="0" fontId="3" fillId="13" borderId="52" xfId="0" applyFont="1" applyFill="1" applyBorder="1" applyAlignment="1">
      <alignment horizontal="left" wrapText="1"/>
    </xf>
    <xf numFmtId="0" fontId="3" fillId="13" borderId="0" xfId="0" applyFont="1" applyFill="1" applyBorder="1" applyAlignment="1">
      <alignment horizontal="left" wrapText="1"/>
    </xf>
    <xf numFmtId="0" fontId="22" fillId="14" borderId="32" xfId="0" applyFont="1" applyFill="1" applyBorder="1" applyAlignment="1">
      <alignment wrapText="1"/>
    </xf>
    <xf numFmtId="0" fontId="21" fillId="14" borderId="53" xfId="0" applyFont="1" applyFill="1" applyBorder="1" applyAlignment="1">
      <alignment/>
    </xf>
    <xf numFmtId="0" fontId="21" fillId="14" borderId="54" xfId="0" applyFont="1" applyFill="1" applyBorder="1" applyAlignment="1">
      <alignment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19-015-5_TL_SEZ_hlavni_r01" xfId="20"/>
    <cellStyle name="normální_titulky+seznamy 01" xfId="21"/>
    <cellStyle name="normální_Titulní listy_TA" xfId="22"/>
    <cellStyle name="normální_VŠB EkF - Pracovní Nabídkový rozpočet" xfId="23"/>
    <cellStyle name="Normální 2" xfId="24"/>
    <cellStyle name="Hypertextový odkaz" xfId="25"/>
    <cellStyle name="Hyperlink" xfId="26"/>
  </cellStyles>
  <dxfs count="5">
    <dxf>
      <font>
        <b val="0"/>
        <sz val="9"/>
        <condense val="0"/>
        <extend val="0"/>
      </font>
      <fill>
        <patternFill patternType="none"/>
      </fill>
      <border/>
    </dxf>
    <dxf>
      <font>
        <b val="0"/>
        <sz val="9"/>
        <condense val="0"/>
        <extend val="0"/>
      </font>
      <fill>
        <patternFill patternType="none"/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sz val="9"/>
        <condense val="0"/>
        <extend val="0"/>
      </font>
      <fill>
        <patternFill patternType="none"/>
      </fill>
      <border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sz val="9"/>
        <condense val="0"/>
        <extend val="0"/>
      </font>
      <fill>
        <patternFill patternType="none"/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sz val="9"/>
        <condense val="0"/>
        <extend val="0"/>
      </font>
      <fill>
        <patternFill patternType="none"/>
      </fill>
      <border>
        <left/>
        <right/>
        <top style="hair">
          <color indexed="8"/>
        </top>
        <bottom style="hair">
          <color indexed="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314325</xdr:rowOff>
    </xdr:from>
    <xdr:to>
      <xdr:col>18</xdr:col>
      <xdr:colOff>123825</xdr:colOff>
      <xdr:row>3</xdr:row>
      <xdr:rowOff>533400</xdr:rowOff>
    </xdr:to>
    <xdr:pic>
      <xdr:nvPicPr>
        <xdr:cNvPr id="1025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0" y="666750"/>
          <a:ext cx="1085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workbookViewId="0" topLeftCell="A1">
      <selection activeCell="B4" sqref="B4"/>
    </sheetView>
  </sheetViews>
  <sheetFormatPr defaultColWidth="8.8515625" defaultRowHeight="15"/>
  <cols>
    <col min="1" max="1" width="8.8515625" style="18" customWidth="1"/>
    <col min="2" max="2" width="7.8515625" style="18" customWidth="1"/>
    <col min="3" max="3" width="0.85546875" style="18" customWidth="1"/>
    <col min="4" max="4" width="10.8515625" style="18" customWidth="1"/>
    <col min="5" max="5" width="0.85546875" style="18" customWidth="1"/>
    <col min="6" max="6" width="4.8515625" style="18" customWidth="1"/>
    <col min="7" max="7" width="9.7109375" style="18" customWidth="1"/>
    <col min="8" max="8" width="0.85546875" style="18" customWidth="1"/>
    <col min="9" max="9" width="9.7109375" style="18" customWidth="1"/>
    <col min="10" max="10" width="10.00390625" style="18" customWidth="1"/>
    <col min="11" max="11" width="25.00390625" style="18" customWidth="1"/>
    <col min="12" max="19" width="2.140625" style="18" customWidth="1"/>
    <col min="20" max="16384" width="8.8515625" style="18" customWidth="1"/>
  </cols>
  <sheetData>
    <row r="1" ht="15">
      <c r="F1" s="19"/>
    </row>
    <row r="2" spans="2:19" ht="12.75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19" ht="25.35" customHeight="1">
      <c r="B3" s="21"/>
      <c r="C3" s="22"/>
      <c r="D3" s="151" t="s">
        <v>0</v>
      </c>
      <c r="E3" s="151"/>
      <c r="F3" s="152"/>
      <c r="G3" s="153" t="s">
        <v>1</v>
      </c>
      <c r="H3" s="153"/>
      <c r="I3" s="153"/>
      <c r="J3" s="153"/>
      <c r="K3" s="153"/>
      <c r="L3" s="23"/>
      <c r="M3" s="23"/>
      <c r="N3" s="145"/>
      <c r="O3" s="145"/>
      <c r="P3" s="145"/>
      <c r="Q3" s="145"/>
      <c r="R3" s="145"/>
      <c r="S3" s="146"/>
    </row>
    <row r="4" spans="2:19" ht="42.75" customHeight="1">
      <c r="B4" s="24"/>
      <c r="C4" s="25"/>
      <c r="D4" s="147" t="s">
        <v>2</v>
      </c>
      <c r="E4" s="147"/>
      <c r="F4" s="147"/>
      <c r="G4" s="148" t="s">
        <v>3</v>
      </c>
      <c r="H4" s="148"/>
      <c r="I4" s="148"/>
      <c r="J4" s="148"/>
      <c r="K4" s="148"/>
      <c r="L4" s="148"/>
      <c r="M4" s="148"/>
      <c r="N4" s="149"/>
      <c r="O4" s="149"/>
      <c r="P4" s="149"/>
      <c r="Q4" s="149"/>
      <c r="R4" s="149"/>
      <c r="S4" s="150"/>
    </row>
    <row r="5" spans="2:19" ht="14.1" customHeight="1">
      <c r="B5" s="24"/>
      <c r="C5" s="25"/>
      <c r="D5" s="147" t="s">
        <v>4</v>
      </c>
      <c r="E5" s="147"/>
      <c r="F5" s="147"/>
      <c r="G5" s="154" t="s">
        <v>5</v>
      </c>
      <c r="H5" s="154"/>
      <c r="I5" s="154"/>
      <c r="J5" s="154"/>
      <c r="K5" s="154"/>
      <c r="L5" s="154"/>
      <c r="M5" s="154"/>
      <c r="N5" s="149"/>
      <c r="O5" s="149"/>
      <c r="P5" s="149"/>
      <c r="Q5" s="149"/>
      <c r="R5" s="149"/>
      <c r="S5" s="150"/>
    </row>
    <row r="6" spans="2:19" ht="14.1" customHeight="1">
      <c r="B6" s="24"/>
      <c r="C6" s="25"/>
      <c r="D6" s="147" t="s">
        <v>6</v>
      </c>
      <c r="E6" s="147"/>
      <c r="F6" s="147"/>
      <c r="G6" s="154" t="s">
        <v>7</v>
      </c>
      <c r="H6" s="154"/>
      <c r="I6" s="154"/>
      <c r="J6" s="154"/>
      <c r="K6" s="154"/>
      <c r="L6" s="154"/>
      <c r="M6" s="154"/>
      <c r="N6" s="149"/>
      <c r="O6" s="149"/>
      <c r="P6" s="149"/>
      <c r="Q6" s="149"/>
      <c r="R6" s="149"/>
      <c r="S6" s="150"/>
    </row>
    <row r="7" spans="2:19" ht="14.1" customHeight="1">
      <c r="B7" s="24"/>
      <c r="C7" s="25"/>
      <c r="D7" s="147" t="s">
        <v>8</v>
      </c>
      <c r="E7" s="147"/>
      <c r="F7" s="147"/>
      <c r="G7" s="27" t="s">
        <v>9</v>
      </c>
      <c r="H7" s="28" t="s">
        <v>10</v>
      </c>
      <c r="I7" s="28" t="s">
        <v>11</v>
      </c>
      <c r="J7" s="29" t="s">
        <v>12</v>
      </c>
      <c r="K7" s="30" t="s">
        <v>12</v>
      </c>
      <c r="L7" s="156" t="s">
        <v>13</v>
      </c>
      <c r="M7" s="156"/>
      <c r="N7" s="156"/>
      <c r="O7" s="156"/>
      <c r="P7" s="156"/>
      <c r="Q7" s="156"/>
      <c r="R7" s="156"/>
      <c r="S7" s="157"/>
    </row>
    <row r="8" spans="2:19" ht="53.25" customHeight="1" thickBot="1">
      <c r="B8" s="158" t="s">
        <v>14</v>
      </c>
      <c r="C8" s="159"/>
      <c r="D8" s="159"/>
      <c r="E8" s="159"/>
      <c r="F8" s="159"/>
      <c r="G8" s="159"/>
      <c r="H8" s="159"/>
      <c r="I8" s="159"/>
      <c r="J8" s="159"/>
      <c r="K8" s="159"/>
      <c r="L8" s="31" t="s">
        <v>15</v>
      </c>
      <c r="M8" s="32"/>
      <c r="N8" s="33"/>
      <c r="O8" s="34"/>
      <c r="P8" s="33"/>
      <c r="Q8" s="34"/>
      <c r="R8" s="33"/>
      <c r="S8" s="35"/>
    </row>
    <row r="9" spans="2:19" ht="18" customHeight="1" thickBot="1">
      <c r="B9" s="160" t="s">
        <v>16</v>
      </c>
      <c r="C9" s="161"/>
      <c r="D9" s="161"/>
      <c r="E9" s="161"/>
      <c r="F9" s="161"/>
      <c r="G9" s="162" t="s">
        <v>17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3"/>
    </row>
    <row r="10" spans="2:19" ht="18" customHeight="1" thickBot="1">
      <c r="B10" s="36" t="s">
        <v>18</v>
      </c>
      <c r="C10" s="37"/>
      <c r="D10" s="37" t="s">
        <v>19</v>
      </c>
      <c r="E10" s="37"/>
      <c r="F10" s="37" t="s">
        <v>20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5"/>
    </row>
    <row r="11" spans="1:19" ht="17.25" customHeight="1">
      <c r="A11" s="38"/>
      <c r="B11" s="39"/>
      <c r="C11" s="40"/>
      <c r="D11" s="41"/>
      <c r="E11" s="42"/>
      <c r="F11" s="41"/>
      <c r="G11" s="166"/>
      <c r="H11" s="166"/>
      <c r="I11" s="166"/>
      <c r="J11" s="166"/>
      <c r="K11" s="166"/>
      <c r="L11" s="42"/>
      <c r="M11" s="42"/>
      <c r="N11" s="42"/>
      <c r="O11" s="42"/>
      <c r="P11" s="42"/>
      <c r="Q11" s="42"/>
      <c r="R11" s="42"/>
      <c r="S11" s="42"/>
    </row>
    <row r="12" spans="1:19" ht="17.25" customHeight="1">
      <c r="A12" s="38"/>
      <c r="B12" s="43"/>
      <c r="C12" s="44"/>
      <c r="D12" s="45"/>
      <c r="E12" s="46"/>
      <c r="F12" s="45"/>
      <c r="G12" s="155"/>
      <c r="H12" s="155"/>
      <c r="I12" s="155"/>
      <c r="J12" s="155"/>
      <c r="K12" s="155"/>
      <c r="L12" s="46"/>
      <c r="M12" s="46"/>
      <c r="N12" s="46"/>
      <c r="O12" s="46"/>
      <c r="P12" s="46"/>
      <c r="Q12" s="46"/>
      <c r="R12" s="46"/>
      <c r="S12" s="46"/>
    </row>
    <row r="13" spans="1:19" ht="17.25" customHeight="1">
      <c r="A13" s="38"/>
      <c r="B13" s="43"/>
      <c r="C13" s="44"/>
      <c r="D13" s="45"/>
      <c r="E13" s="46"/>
      <c r="F13" s="45"/>
      <c r="G13" s="155"/>
      <c r="H13" s="155"/>
      <c r="I13" s="155"/>
      <c r="J13" s="155"/>
      <c r="K13" s="155"/>
      <c r="L13" s="26"/>
      <c r="M13" s="26"/>
      <c r="N13" s="46"/>
      <c r="O13" s="46"/>
      <c r="P13" s="46"/>
      <c r="Q13" s="46"/>
      <c r="R13" s="46"/>
      <c r="S13" s="46"/>
    </row>
    <row r="14" spans="1:19" ht="17.25" customHeight="1">
      <c r="A14" s="38"/>
      <c r="B14" s="43"/>
      <c r="C14" s="44"/>
      <c r="D14" s="45"/>
      <c r="E14" s="46"/>
      <c r="F14" s="45"/>
      <c r="G14" s="155"/>
      <c r="H14" s="155"/>
      <c r="I14" s="155"/>
      <c r="J14" s="155"/>
      <c r="K14" s="155"/>
      <c r="L14" s="46"/>
      <c r="M14" s="46"/>
      <c r="N14" s="46"/>
      <c r="O14" s="46"/>
      <c r="P14" s="46"/>
      <c r="Q14" s="46"/>
      <c r="R14" s="46"/>
      <c r="S14" s="46"/>
    </row>
    <row r="15" spans="1:19" ht="17.25" customHeight="1">
      <c r="A15" s="38"/>
      <c r="B15" s="43"/>
      <c r="C15" s="44"/>
      <c r="D15" s="45"/>
      <c r="E15" s="46"/>
      <c r="F15" s="45"/>
      <c r="G15" s="155"/>
      <c r="H15" s="155"/>
      <c r="I15" s="155"/>
      <c r="J15" s="155"/>
      <c r="K15" s="155"/>
      <c r="L15" s="26"/>
      <c r="M15" s="26"/>
      <c r="N15" s="46"/>
      <c r="O15" s="46"/>
      <c r="P15" s="46"/>
      <c r="Q15" s="46"/>
      <c r="R15" s="46"/>
      <c r="S15" s="46"/>
    </row>
    <row r="16" spans="1:19" ht="17.25" customHeight="1">
      <c r="A16" s="38"/>
      <c r="B16" s="43"/>
      <c r="C16" s="44"/>
      <c r="D16" s="45"/>
      <c r="E16" s="46"/>
      <c r="F16" s="45"/>
      <c r="G16" s="155"/>
      <c r="H16" s="155"/>
      <c r="I16" s="155"/>
      <c r="J16" s="155"/>
      <c r="K16" s="155"/>
      <c r="L16" s="46"/>
      <c r="M16" s="46"/>
      <c r="N16" s="46"/>
      <c r="O16" s="46"/>
      <c r="P16" s="46"/>
      <c r="Q16" s="46"/>
      <c r="R16" s="46"/>
      <c r="S16" s="46"/>
    </row>
    <row r="17" spans="1:19" ht="17.25" customHeight="1">
      <c r="A17" s="38"/>
      <c r="B17" s="43"/>
      <c r="C17" s="44"/>
      <c r="D17" s="45"/>
      <c r="E17" s="46"/>
      <c r="F17" s="45"/>
      <c r="G17" s="155"/>
      <c r="H17" s="155"/>
      <c r="I17" s="155"/>
      <c r="J17" s="155"/>
      <c r="K17" s="155"/>
      <c r="L17" s="26"/>
      <c r="M17" s="26"/>
      <c r="N17" s="46"/>
      <c r="O17" s="46"/>
      <c r="P17" s="46"/>
      <c r="Q17" s="46"/>
      <c r="R17" s="46"/>
      <c r="S17" s="46"/>
    </row>
    <row r="18" spans="1:19" ht="17.25" customHeight="1">
      <c r="A18" s="38"/>
      <c r="B18" s="43"/>
      <c r="C18" s="44"/>
      <c r="D18" s="45"/>
      <c r="E18" s="46"/>
      <c r="F18" s="45"/>
      <c r="G18" s="155"/>
      <c r="H18" s="155"/>
      <c r="I18" s="155"/>
      <c r="J18" s="155"/>
      <c r="K18" s="155"/>
      <c r="L18" s="26"/>
      <c r="M18" s="26"/>
      <c r="N18" s="46"/>
      <c r="O18" s="46"/>
      <c r="P18" s="46"/>
      <c r="Q18" s="46"/>
      <c r="R18" s="46"/>
      <c r="S18" s="46"/>
    </row>
    <row r="19" spans="1:19" ht="17.25" customHeight="1">
      <c r="A19" s="38"/>
      <c r="B19" s="43"/>
      <c r="C19" s="44"/>
      <c r="D19" s="45"/>
      <c r="E19" s="46"/>
      <c r="F19" s="45"/>
      <c r="G19" s="155"/>
      <c r="H19" s="155"/>
      <c r="I19" s="155"/>
      <c r="J19" s="155"/>
      <c r="K19" s="155"/>
      <c r="L19" s="46"/>
      <c r="M19" s="46"/>
      <c r="N19" s="46"/>
      <c r="O19" s="46"/>
      <c r="P19" s="46"/>
      <c r="Q19" s="46"/>
      <c r="R19" s="46"/>
      <c r="S19" s="46"/>
    </row>
    <row r="20" spans="1:19" ht="17.25" customHeight="1">
      <c r="A20" s="38"/>
      <c r="B20" s="43"/>
      <c r="C20" s="44"/>
      <c r="D20" s="45"/>
      <c r="E20" s="46"/>
      <c r="F20" s="45"/>
      <c r="G20" s="155"/>
      <c r="H20" s="155"/>
      <c r="I20" s="155"/>
      <c r="J20" s="155"/>
      <c r="K20" s="155"/>
      <c r="L20" s="46"/>
      <c r="M20" s="46"/>
      <c r="N20" s="46"/>
      <c r="O20" s="46"/>
      <c r="P20" s="46"/>
      <c r="Q20" s="46"/>
      <c r="R20" s="46"/>
      <c r="S20" s="46"/>
    </row>
    <row r="21" spans="1:19" ht="17.25" customHeight="1">
      <c r="A21" s="38"/>
      <c r="B21" s="43"/>
      <c r="C21" s="44"/>
      <c r="D21" s="45"/>
      <c r="E21" s="46"/>
      <c r="F21" s="45"/>
      <c r="G21" s="155"/>
      <c r="H21" s="155"/>
      <c r="I21" s="155"/>
      <c r="J21" s="155"/>
      <c r="K21" s="155"/>
      <c r="L21" s="46"/>
      <c r="M21" s="46"/>
      <c r="N21" s="46"/>
      <c r="O21" s="46"/>
      <c r="P21" s="46"/>
      <c r="Q21" s="46"/>
      <c r="R21" s="46"/>
      <c r="S21" s="46"/>
    </row>
    <row r="22" spans="1:19" ht="17.25" customHeight="1">
      <c r="A22" s="38"/>
      <c r="B22" s="43"/>
      <c r="C22" s="44"/>
      <c r="D22" s="45"/>
      <c r="E22" s="47"/>
      <c r="F22" s="48"/>
      <c r="G22" s="155"/>
      <c r="H22" s="155"/>
      <c r="I22" s="155"/>
      <c r="J22" s="155"/>
      <c r="K22" s="155"/>
      <c r="L22" s="46"/>
      <c r="M22" s="46"/>
      <c r="N22" s="46"/>
      <c r="O22" s="46"/>
      <c r="P22" s="46"/>
      <c r="Q22" s="46"/>
      <c r="R22" s="46"/>
      <c r="S22" s="46"/>
    </row>
    <row r="23" spans="1:19" ht="17.25" customHeight="1">
      <c r="A23" s="38"/>
      <c r="B23" s="43"/>
      <c r="C23" s="44"/>
      <c r="D23" s="45"/>
      <c r="E23" s="46"/>
      <c r="F23" s="46"/>
      <c r="G23" s="155"/>
      <c r="H23" s="155"/>
      <c r="I23" s="155"/>
      <c r="J23" s="155"/>
      <c r="K23" s="155"/>
      <c r="L23" s="46"/>
      <c r="M23" s="46"/>
      <c r="N23" s="46"/>
      <c r="O23" s="46"/>
      <c r="P23" s="46"/>
      <c r="Q23" s="46"/>
      <c r="R23" s="46"/>
      <c r="S23" s="46"/>
    </row>
    <row r="24" spans="1:19" ht="17.25" customHeight="1">
      <c r="A24" s="38"/>
      <c r="B24" s="43"/>
      <c r="C24" s="44"/>
      <c r="D24" s="45"/>
      <c r="E24" s="46"/>
      <c r="F24" s="46"/>
      <c r="G24" s="155"/>
      <c r="H24" s="155"/>
      <c r="I24" s="155"/>
      <c r="J24" s="155"/>
      <c r="K24" s="155"/>
      <c r="L24" s="26"/>
      <c r="M24" s="26"/>
      <c r="N24" s="46"/>
      <c r="O24" s="46"/>
      <c r="P24" s="46"/>
      <c r="Q24" s="46"/>
      <c r="R24" s="46"/>
      <c r="S24" s="46"/>
    </row>
    <row r="25" spans="1:19" ht="17.25" customHeight="1">
      <c r="A25" s="38"/>
      <c r="B25" s="43"/>
      <c r="C25" s="44"/>
      <c r="D25" s="45"/>
      <c r="E25" s="46"/>
      <c r="F25" s="46"/>
      <c r="G25" s="155"/>
      <c r="H25" s="155"/>
      <c r="I25" s="155"/>
      <c r="J25" s="155"/>
      <c r="K25" s="155"/>
      <c r="L25" s="26"/>
      <c r="M25" s="26"/>
      <c r="N25" s="46"/>
      <c r="O25" s="46"/>
      <c r="P25" s="46"/>
      <c r="Q25" s="46"/>
      <c r="R25" s="46"/>
      <c r="S25" s="46"/>
    </row>
    <row r="26" spans="1:19" ht="17.25" customHeight="1">
      <c r="A26" s="38"/>
      <c r="B26" s="43"/>
      <c r="C26" s="44"/>
      <c r="D26" s="45"/>
      <c r="E26" s="46"/>
      <c r="F26" s="46"/>
      <c r="G26" s="155"/>
      <c r="H26" s="155"/>
      <c r="I26" s="155"/>
      <c r="J26" s="155"/>
      <c r="K26" s="155"/>
      <c r="L26" s="46"/>
      <c r="M26" s="46"/>
      <c r="N26" s="46"/>
      <c r="O26" s="46"/>
      <c r="P26" s="46"/>
      <c r="Q26" s="46"/>
      <c r="R26" s="46"/>
      <c r="S26" s="46"/>
    </row>
    <row r="27" spans="1:19" ht="17.25" customHeight="1">
      <c r="A27" s="38">
        <v>10</v>
      </c>
      <c r="B27" s="43"/>
      <c r="C27" s="44"/>
      <c r="D27" s="45"/>
      <c r="E27" s="46"/>
      <c r="F27" s="46"/>
      <c r="G27" s="155"/>
      <c r="H27" s="155"/>
      <c r="I27" s="155"/>
      <c r="J27" s="155"/>
      <c r="K27" s="155"/>
      <c r="L27" s="46"/>
      <c r="M27" s="46"/>
      <c r="N27" s="46"/>
      <c r="O27" s="46"/>
      <c r="P27" s="46"/>
      <c r="Q27" s="46"/>
      <c r="R27" s="46"/>
      <c r="S27" s="46"/>
    </row>
    <row r="28" spans="1:19" ht="17.25" customHeight="1">
      <c r="A28" s="38">
        <v>11</v>
      </c>
      <c r="B28" s="49"/>
      <c r="C28" s="50"/>
      <c r="D28" s="45"/>
      <c r="E28" s="51"/>
      <c r="F28" s="51"/>
      <c r="G28" s="167"/>
      <c r="H28" s="167"/>
      <c r="I28" s="167"/>
      <c r="J28" s="167"/>
      <c r="K28" s="167"/>
      <c r="L28" s="51"/>
      <c r="M28" s="51"/>
      <c r="N28" s="46"/>
      <c r="O28" s="46"/>
      <c r="P28" s="46"/>
      <c r="Q28" s="46"/>
      <c r="R28" s="46"/>
      <c r="S28" s="46"/>
    </row>
    <row r="29" spans="1:19" ht="17.25" customHeight="1">
      <c r="A29" s="38">
        <v>12</v>
      </c>
      <c r="B29" s="43"/>
      <c r="C29" s="44"/>
      <c r="D29" s="45"/>
      <c r="E29" s="46"/>
      <c r="F29" s="46"/>
      <c r="G29" s="155"/>
      <c r="H29" s="155"/>
      <c r="I29" s="155"/>
      <c r="J29" s="155"/>
      <c r="K29" s="155"/>
      <c r="L29" s="46"/>
      <c r="M29" s="46"/>
      <c r="N29" s="46"/>
      <c r="O29" s="46"/>
      <c r="P29" s="46"/>
      <c r="Q29" s="46"/>
      <c r="R29" s="46"/>
      <c r="S29" s="46"/>
    </row>
    <row r="30" spans="1:19" ht="17.25" customHeight="1">
      <c r="A30" s="38">
        <v>13</v>
      </c>
      <c r="B30" s="49"/>
      <c r="C30" s="50"/>
      <c r="D30" s="45"/>
      <c r="E30" s="51"/>
      <c r="F30" s="51"/>
      <c r="G30" s="167"/>
      <c r="H30" s="167"/>
      <c r="I30" s="167"/>
      <c r="J30" s="167"/>
      <c r="K30" s="167"/>
      <c r="L30" s="51"/>
      <c r="M30" s="51"/>
      <c r="N30" s="46"/>
      <c r="O30" s="46"/>
      <c r="P30" s="46"/>
      <c r="Q30" s="46"/>
      <c r="R30" s="46"/>
      <c r="S30" s="46"/>
    </row>
    <row r="31" spans="1:19" ht="17.25" customHeight="1">
      <c r="A31" s="38">
        <v>14</v>
      </c>
      <c r="B31" s="43"/>
      <c r="C31" s="44"/>
      <c r="D31" s="45"/>
      <c r="E31" s="46"/>
      <c r="F31" s="46"/>
      <c r="G31" s="155"/>
      <c r="H31" s="155"/>
      <c r="I31" s="155"/>
      <c r="J31" s="155"/>
      <c r="K31" s="155"/>
      <c r="L31" s="46"/>
      <c r="M31" s="46"/>
      <c r="N31" s="46"/>
      <c r="O31" s="46"/>
      <c r="P31" s="46"/>
      <c r="Q31" s="46"/>
      <c r="R31" s="46"/>
      <c r="S31" s="46"/>
    </row>
    <row r="32" spans="1:19" ht="17.25" customHeight="1">
      <c r="A32" s="38">
        <v>15</v>
      </c>
      <c r="B32" s="43"/>
      <c r="C32" s="44"/>
      <c r="D32" s="45"/>
      <c r="E32" s="46"/>
      <c r="F32" s="46"/>
      <c r="G32" s="155"/>
      <c r="H32" s="155"/>
      <c r="I32" s="155"/>
      <c r="J32" s="155"/>
      <c r="K32" s="155"/>
      <c r="L32" s="46"/>
      <c r="M32" s="46"/>
      <c r="N32" s="46"/>
      <c r="O32" s="46"/>
      <c r="P32" s="46"/>
      <c r="Q32" s="46"/>
      <c r="R32" s="46"/>
      <c r="S32" s="46"/>
    </row>
    <row r="33" spans="1:19" ht="17.25" customHeight="1">
      <c r="A33" s="38">
        <v>16</v>
      </c>
      <c r="B33" s="43"/>
      <c r="C33" s="44"/>
      <c r="D33" s="45"/>
      <c r="E33" s="46"/>
      <c r="F33" s="46"/>
      <c r="G33" s="155"/>
      <c r="H33" s="155"/>
      <c r="I33" s="155"/>
      <c r="J33" s="155"/>
      <c r="K33" s="155"/>
      <c r="L33" s="46"/>
      <c r="M33" s="46"/>
      <c r="N33" s="46"/>
      <c r="O33" s="46"/>
      <c r="P33" s="46"/>
      <c r="Q33" s="46"/>
      <c r="R33" s="46"/>
      <c r="S33" s="46"/>
    </row>
    <row r="34" spans="1:19" ht="17.25" customHeight="1">
      <c r="A34" s="38">
        <v>17</v>
      </c>
      <c r="B34" s="43"/>
      <c r="C34" s="44"/>
      <c r="D34" s="45"/>
      <c r="E34" s="46"/>
      <c r="F34" s="46"/>
      <c r="G34" s="155"/>
      <c r="H34" s="155"/>
      <c r="I34" s="155"/>
      <c r="J34" s="155"/>
      <c r="K34" s="155"/>
      <c r="L34" s="46"/>
      <c r="M34" s="46"/>
      <c r="N34" s="46"/>
      <c r="O34" s="46"/>
      <c r="P34" s="46"/>
      <c r="Q34" s="46"/>
      <c r="R34" s="46"/>
      <c r="S34" s="46"/>
    </row>
    <row r="35" spans="1:19" ht="17.25" customHeight="1">
      <c r="A35" s="38">
        <v>18</v>
      </c>
      <c r="B35" s="43"/>
      <c r="C35" s="44"/>
      <c r="D35" s="45"/>
      <c r="E35" s="46"/>
      <c r="F35" s="46"/>
      <c r="G35" s="155"/>
      <c r="H35" s="155"/>
      <c r="I35" s="155"/>
      <c r="J35" s="155"/>
      <c r="K35" s="155"/>
      <c r="L35" s="46"/>
      <c r="M35" s="46"/>
      <c r="N35" s="46"/>
      <c r="O35" s="46"/>
      <c r="P35" s="46"/>
      <c r="Q35" s="46"/>
      <c r="R35" s="46"/>
      <c r="S35" s="46"/>
    </row>
    <row r="36" spans="1:19" ht="17.25" customHeight="1">
      <c r="A36" s="38">
        <v>19</v>
      </c>
      <c r="B36" s="43"/>
      <c r="C36" s="44"/>
      <c r="D36" s="45"/>
      <c r="E36" s="46"/>
      <c r="F36" s="46"/>
      <c r="G36" s="155"/>
      <c r="H36" s="155"/>
      <c r="I36" s="155"/>
      <c r="J36" s="155"/>
      <c r="K36" s="155"/>
      <c r="L36" s="46"/>
      <c r="M36" s="46"/>
      <c r="N36" s="46"/>
      <c r="O36" s="46"/>
      <c r="P36" s="46"/>
      <c r="Q36" s="46"/>
      <c r="R36" s="46"/>
      <c r="S36" s="46"/>
    </row>
    <row r="37" spans="1:19" ht="17.25" customHeight="1">
      <c r="A37" s="38">
        <v>20</v>
      </c>
      <c r="B37" s="44"/>
      <c r="C37" s="44"/>
      <c r="D37" s="45"/>
      <c r="E37" s="46"/>
      <c r="F37" s="46"/>
      <c r="G37" s="155"/>
      <c r="H37" s="155"/>
      <c r="I37" s="155"/>
      <c r="J37" s="155"/>
      <c r="K37" s="155"/>
      <c r="L37" s="46"/>
      <c r="M37" s="46"/>
      <c r="N37" s="46"/>
      <c r="O37" s="46"/>
      <c r="P37" s="46"/>
      <c r="Q37" s="46"/>
      <c r="R37" s="46"/>
      <c r="S37" s="46"/>
    </row>
    <row r="38" spans="1:19" ht="17.25" customHeight="1">
      <c r="A38" s="38">
        <v>21</v>
      </c>
      <c r="B38" s="44"/>
      <c r="C38" s="44"/>
      <c r="D38" s="45"/>
      <c r="E38" s="46"/>
      <c r="F38" s="46"/>
      <c r="G38" s="155"/>
      <c r="H38" s="155"/>
      <c r="I38" s="155"/>
      <c r="J38" s="155"/>
      <c r="K38" s="155"/>
      <c r="L38" s="46"/>
      <c r="M38" s="46"/>
      <c r="N38" s="46"/>
      <c r="O38" s="46"/>
      <c r="P38" s="46"/>
      <c r="Q38" s="46"/>
      <c r="R38" s="46"/>
      <c r="S38" s="46"/>
    </row>
    <row r="39" spans="1:19" ht="17.25" customHeight="1">
      <c r="A39" s="38">
        <v>22</v>
      </c>
      <c r="B39" s="44"/>
      <c r="C39" s="44"/>
      <c r="D39" s="45"/>
      <c r="E39" s="46"/>
      <c r="F39" s="46"/>
      <c r="G39" s="155"/>
      <c r="H39" s="155"/>
      <c r="I39" s="155"/>
      <c r="J39" s="155"/>
      <c r="K39" s="155"/>
      <c r="L39" s="46"/>
      <c r="M39" s="46"/>
      <c r="N39" s="46"/>
      <c r="O39" s="46"/>
      <c r="P39" s="46"/>
      <c r="Q39" s="46"/>
      <c r="R39" s="46"/>
      <c r="S39" s="46"/>
    </row>
    <row r="40" spans="1:19" ht="17.25" customHeight="1">
      <c r="A40" s="38">
        <v>23</v>
      </c>
      <c r="B40" s="44"/>
      <c r="C40" s="44"/>
      <c r="D40" s="45"/>
      <c r="E40" s="46"/>
      <c r="F40" s="46"/>
      <c r="G40" s="155"/>
      <c r="H40" s="155"/>
      <c r="I40" s="155"/>
      <c r="J40" s="155"/>
      <c r="K40" s="155"/>
      <c r="L40" s="46"/>
      <c r="M40" s="46"/>
      <c r="N40" s="46"/>
      <c r="O40" s="46"/>
      <c r="P40" s="46"/>
      <c r="Q40" s="46"/>
      <c r="R40" s="46"/>
      <c r="S40" s="46"/>
    </row>
    <row r="41" spans="1:19" ht="17.25" customHeight="1">
      <c r="A41" s="38">
        <v>24</v>
      </c>
      <c r="B41" s="44"/>
      <c r="C41" s="44"/>
      <c r="D41" s="45"/>
      <c r="E41" s="46"/>
      <c r="F41" s="46"/>
      <c r="G41" s="155"/>
      <c r="H41" s="155"/>
      <c r="I41" s="155"/>
      <c r="J41" s="155"/>
      <c r="K41" s="155"/>
      <c r="L41" s="46"/>
      <c r="M41" s="46"/>
      <c r="N41" s="46"/>
      <c r="O41" s="46"/>
      <c r="P41" s="46"/>
      <c r="Q41" s="46"/>
      <c r="R41" s="46"/>
      <c r="S41" s="46"/>
    </row>
    <row r="42" spans="1:19" ht="17.25" customHeight="1">
      <c r="A42" s="38">
        <v>25</v>
      </c>
      <c r="B42" s="44"/>
      <c r="C42" s="44"/>
      <c r="D42" s="45"/>
      <c r="E42" s="46"/>
      <c r="F42" s="46"/>
      <c r="G42" s="155"/>
      <c r="H42" s="155"/>
      <c r="I42" s="155"/>
      <c r="J42" s="155"/>
      <c r="K42" s="155"/>
      <c r="L42" s="46"/>
      <c r="M42" s="46"/>
      <c r="N42" s="46"/>
      <c r="O42" s="46"/>
      <c r="P42" s="46"/>
      <c r="Q42" s="46"/>
      <c r="R42" s="46"/>
      <c r="S42" s="46"/>
    </row>
    <row r="43" spans="1:19" ht="17.25" customHeight="1">
      <c r="A43" s="38">
        <v>26</v>
      </c>
      <c r="B43" s="44"/>
      <c r="C43" s="44"/>
      <c r="D43" s="45"/>
      <c r="E43" s="46"/>
      <c r="F43" s="46"/>
      <c r="G43" s="155"/>
      <c r="H43" s="155"/>
      <c r="I43" s="155"/>
      <c r="J43" s="155"/>
      <c r="K43" s="155"/>
      <c r="L43" s="46"/>
      <c r="M43" s="46"/>
      <c r="N43" s="46"/>
      <c r="O43" s="46"/>
      <c r="P43" s="46"/>
      <c r="Q43" s="46"/>
      <c r="R43" s="46"/>
      <c r="S43" s="46"/>
    </row>
    <row r="44" spans="1:19" ht="17.25" customHeight="1">
      <c r="A44" s="38">
        <v>27</v>
      </c>
      <c r="B44" s="44"/>
      <c r="C44" s="44"/>
      <c r="D44" s="45"/>
      <c r="E44" s="46"/>
      <c r="F44" s="46"/>
      <c r="G44" s="155"/>
      <c r="H44" s="155"/>
      <c r="I44" s="155"/>
      <c r="J44" s="155"/>
      <c r="K44" s="155"/>
      <c r="L44" s="46"/>
      <c r="M44" s="46"/>
      <c r="N44" s="46"/>
      <c r="O44" s="46"/>
      <c r="P44" s="46"/>
      <c r="Q44" s="46"/>
      <c r="R44" s="46"/>
      <c r="S44" s="46"/>
    </row>
    <row r="45" spans="1:13" ht="40.35" customHeight="1" hidden="1">
      <c r="A45" s="38"/>
      <c r="B45" s="169" t="s">
        <v>21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</row>
    <row r="46" spans="1:13" ht="18" customHeight="1" hidden="1">
      <c r="A46" s="38"/>
      <c r="B46" s="161" t="s">
        <v>16</v>
      </c>
      <c r="C46" s="161"/>
      <c r="D46" s="161"/>
      <c r="E46" s="161"/>
      <c r="F46" s="161"/>
      <c r="G46" s="170" t="s">
        <v>17</v>
      </c>
      <c r="H46" s="170"/>
      <c r="I46" s="170"/>
      <c r="J46" s="170"/>
      <c r="K46" s="170"/>
      <c r="L46" s="171" t="s">
        <v>22</v>
      </c>
      <c r="M46" s="171"/>
    </row>
    <row r="47" spans="1:13" ht="18" customHeight="1" hidden="1">
      <c r="A47" s="38"/>
      <c r="B47" s="52" t="s">
        <v>18</v>
      </c>
      <c r="C47" s="53"/>
      <c r="D47" s="53" t="s">
        <v>19</v>
      </c>
      <c r="E47" s="53"/>
      <c r="F47" s="54" t="s">
        <v>20</v>
      </c>
      <c r="G47" s="170"/>
      <c r="H47" s="170"/>
      <c r="I47" s="170"/>
      <c r="J47" s="170"/>
      <c r="K47" s="170"/>
      <c r="L47" s="171"/>
      <c r="M47" s="171"/>
    </row>
    <row r="48" spans="1:13" ht="17.25" customHeight="1" hidden="1">
      <c r="A48" s="38">
        <v>40</v>
      </c>
      <c r="B48" s="55"/>
      <c r="C48" s="56" t="s">
        <v>10</v>
      </c>
      <c r="D48" s="57"/>
      <c r="E48" s="58"/>
      <c r="F48" s="59"/>
      <c r="G48" s="168"/>
      <c r="H48" s="168"/>
      <c r="I48" s="168"/>
      <c r="J48" s="168"/>
      <c r="K48" s="168"/>
      <c r="L48" s="168"/>
      <c r="M48" s="168"/>
    </row>
    <row r="49" spans="1:13" ht="17.25" customHeight="1" hidden="1">
      <c r="A49" s="38">
        <v>41</v>
      </c>
      <c r="B49" s="60"/>
      <c r="C49" s="61"/>
      <c r="D49" s="57"/>
      <c r="E49" s="62"/>
      <c r="F49" s="63"/>
      <c r="G49" s="168"/>
      <c r="H49" s="168"/>
      <c r="I49" s="168"/>
      <c r="J49" s="168"/>
      <c r="K49" s="168"/>
      <c r="L49" s="155"/>
      <c r="M49" s="155"/>
    </row>
    <row r="50" spans="1:13" ht="17.25" customHeight="1" hidden="1">
      <c r="A50" s="38">
        <v>42</v>
      </c>
      <c r="B50" s="60"/>
      <c r="C50" s="61"/>
      <c r="D50" s="57"/>
      <c r="E50" s="62"/>
      <c r="F50" s="63"/>
      <c r="G50" s="168"/>
      <c r="H50" s="168"/>
      <c r="I50" s="168"/>
      <c r="J50" s="168"/>
      <c r="K50" s="168"/>
      <c r="L50" s="155"/>
      <c r="M50" s="155"/>
    </row>
    <row r="51" spans="1:13" ht="17.25" customHeight="1" hidden="1">
      <c r="A51" s="38">
        <v>43</v>
      </c>
      <c r="B51" s="60"/>
      <c r="C51" s="61"/>
      <c r="D51" s="57"/>
      <c r="E51" s="62"/>
      <c r="F51" s="63"/>
      <c r="G51" s="168"/>
      <c r="H51" s="168"/>
      <c r="I51" s="168"/>
      <c r="J51" s="168"/>
      <c r="K51" s="168"/>
      <c r="L51" s="155"/>
      <c r="M51" s="155"/>
    </row>
    <row r="52" spans="1:13" ht="17.25" customHeight="1" hidden="1">
      <c r="A52" s="38">
        <v>44</v>
      </c>
      <c r="B52" s="60"/>
      <c r="C52" s="61"/>
      <c r="D52" s="57"/>
      <c r="E52" s="62"/>
      <c r="F52" s="63"/>
      <c r="G52" s="168"/>
      <c r="H52" s="168"/>
      <c r="I52" s="168"/>
      <c r="J52" s="168"/>
      <c r="K52" s="168"/>
      <c r="L52" s="155"/>
      <c r="M52" s="155"/>
    </row>
    <row r="53" spans="1:13" ht="17.25" customHeight="1" hidden="1">
      <c r="A53" s="38">
        <v>45</v>
      </c>
      <c r="B53" s="60"/>
      <c r="C53" s="61"/>
      <c r="D53" s="57"/>
      <c r="E53" s="62"/>
      <c r="F53" s="63"/>
      <c r="G53" s="168"/>
      <c r="H53" s="168"/>
      <c r="I53" s="168"/>
      <c r="J53" s="168"/>
      <c r="K53" s="168"/>
      <c r="L53" s="155"/>
      <c r="M53" s="155"/>
    </row>
    <row r="54" spans="1:13" ht="17.25" customHeight="1" hidden="1">
      <c r="A54" s="38">
        <v>46</v>
      </c>
      <c r="B54" s="60"/>
      <c r="C54" s="61"/>
      <c r="D54" s="57"/>
      <c r="E54" s="62"/>
      <c r="F54" s="63"/>
      <c r="G54" s="168"/>
      <c r="H54" s="168"/>
      <c r="I54" s="168"/>
      <c r="J54" s="168"/>
      <c r="K54" s="168"/>
      <c r="L54" s="155"/>
      <c r="M54" s="155"/>
    </row>
    <row r="55" spans="1:13" ht="17.25" customHeight="1" hidden="1">
      <c r="A55" s="38">
        <v>47</v>
      </c>
      <c r="B55" s="60"/>
      <c r="C55" s="61"/>
      <c r="D55" s="57"/>
      <c r="E55" s="62"/>
      <c r="F55" s="63"/>
      <c r="G55" s="168"/>
      <c r="H55" s="168"/>
      <c r="I55" s="168"/>
      <c r="J55" s="168"/>
      <c r="K55" s="168"/>
      <c r="L55" s="155"/>
      <c r="M55" s="155"/>
    </row>
    <row r="56" spans="1:13" ht="17.25" customHeight="1" hidden="1">
      <c r="A56" s="38">
        <v>48</v>
      </c>
      <c r="B56" s="60"/>
      <c r="C56" s="61"/>
      <c r="D56" s="57"/>
      <c r="E56" s="62"/>
      <c r="F56" s="63"/>
      <c r="G56" s="168"/>
      <c r="H56" s="168"/>
      <c r="I56" s="168"/>
      <c r="J56" s="168"/>
      <c r="K56" s="168"/>
      <c r="L56" s="155"/>
      <c r="M56" s="155"/>
    </row>
    <row r="57" spans="1:13" ht="17.25" customHeight="1" hidden="1">
      <c r="A57" s="38">
        <v>49</v>
      </c>
      <c r="B57" s="60"/>
      <c r="C57" s="61"/>
      <c r="D57" s="57"/>
      <c r="E57" s="62"/>
      <c r="F57" s="63"/>
      <c r="G57" s="168"/>
      <c r="H57" s="168"/>
      <c r="I57" s="168"/>
      <c r="J57" s="168"/>
      <c r="K57" s="168"/>
      <c r="L57" s="155"/>
      <c r="M57" s="155"/>
    </row>
    <row r="58" spans="1:13" ht="17.25" customHeight="1" hidden="1">
      <c r="A58" s="38">
        <v>50</v>
      </c>
      <c r="B58" s="60"/>
      <c r="C58" s="61"/>
      <c r="D58" s="57"/>
      <c r="E58" s="62"/>
      <c r="F58" s="63"/>
      <c r="G58" s="168"/>
      <c r="H58" s="168"/>
      <c r="I58" s="168"/>
      <c r="J58" s="168"/>
      <c r="K58" s="168"/>
      <c r="L58" s="155"/>
      <c r="M58" s="155"/>
    </row>
    <row r="59" spans="1:13" ht="17.25" customHeight="1" hidden="1">
      <c r="A59" s="38">
        <v>51</v>
      </c>
      <c r="B59" s="60"/>
      <c r="C59" s="61"/>
      <c r="D59" s="57"/>
      <c r="E59" s="62"/>
      <c r="F59" s="63"/>
      <c r="G59" s="168"/>
      <c r="H59" s="168"/>
      <c r="I59" s="168"/>
      <c r="J59" s="168"/>
      <c r="K59" s="168"/>
      <c r="L59" s="155"/>
      <c r="M59" s="155"/>
    </row>
    <row r="60" spans="1:13" ht="17.25" customHeight="1" hidden="1">
      <c r="A60" s="38">
        <v>52</v>
      </c>
      <c r="B60" s="60"/>
      <c r="C60" s="61"/>
      <c r="D60" s="57"/>
      <c r="E60" s="62"/>
      <c r="F60" s="63"/>
      <c r="G60" s="168"/>
      <c r="H60" s="168"/>
      <c r="I60" s="168"/>
      <c r="J60" s="168"/>
      <c r="K60" s="168"/>
      <c r="L60" s="155"/>
      <c r="M60" s="155"/>
    </row>
    <row r="61" spans="1:13" ht="17.25" customHeight="1" hidden="1">
      <c r="A61" s="38">
        <v>53</v>
      </c>
      <c r="B61" s="60"/>
      <c r="C61" s="61"/>
      <c r="D61" s="57"/>
      <c r="E61" s="62"/>
      <c r="F61" s="63"/>
      <c r="G61" s="168"/>
      <c r="H61" s="168"/>
      <c r="I61" s="168"/>
      <c r="J61" s="168"/>
      <c r="K61" s="168"/>
      <c r="L61" s="155"/>
      <c r="M61" s="155"/>
    </row>
    <row r="62" spans="1:13" ht="17.25" customHeight="1" hidden="1">
      <c r="A62" s="38">
        <v>54</v>
      </c>
      <c r="B62" s="60"/>
      <c r="C62" s="61"/>
      <c r="D62" s="57"/>
      <c r="E62" s="62"/>
      <c r="F62" s="63"/>
      <c r="G62" s="168"/>
      <c r="H62" s="168"/>
      <c r="I62" s="168"/>
      <c r="J62" s="168"/>
      <c r="K62" s="168"/>
      <c r="L62" s="155"/>
      <c r="M62" s="155"/>
    </row>
    <row r="63" spans="1:13" ht="17.25" customHeight="1" hidden="1">
      <c r="A63" s="38">
        <v>55</v>
      </c>
      <c r="B63" s="60"/>
      <c r="C63" s="61"/>
      <c r="D63" s="57"/>
      <c r="E63" s="62"/>
      <c r="F63" s="63"/>
      <c r="G63" s="168"/>
      <c r="H63" s="168"/>
      <c r="I63" s="168"/>
      <c r="J63" s="168"/>
      <c r="K63" s="168"/>
      <c r="L63" s="155"/>
      <c r="M63" s="155"/>
    </row>
    <row r="64" spans="1:13" ht="17.25" customHeight="1" hidden="1">
      <c r="A64" s="38">
        <v>56</v>
      </c>
      <c r="B64" s="60"/>
      <c r="C64" s="61"/>
      <c r="D64" s="57"/>
      <c r="E64" s="62"/>
      <c r="F64" s="63"/>
      <c r="G64" s="168"/>
      <c r="H64" s="168"/>
      <c r="I64" s="168"/>
      <c r="J64" s="168"/>
      <c r="K64" s="168"/>
      <c r="L64" s="155"/>
      <c r="M64" s="155"/>
    </row>
    <row r="65" spans="1:13" ht="17.25" customHeight="1" hidden="1">
      <c r="A65" s="38">
        <v>57</v>
      </c>
      <c r="B65" s="60"/>
      <c r="C65" s="61"/>
      <c r="D65" s="57"/>
      <c r="E65" s="62"/>
      <c r="F65" s="63"/>
      <c r="G65" s="168"/>
      <c r="H65" s="168"/>
      <c r="I65" s="168"/>
      <c r="J65" s="168"/>
      <c r="K65" s="168"/>
      <c r="L65" s="155"/>
      <c r="M65" s="155"/>
    </row>
    <row r="66" spans="1:13" ht="17.25" customHeight="1" hidden="1">
      <c r="A66" s="38">
        <v>58</v>
      </c>
      <c r="B66" s="60"/>
      <c r="C66" s="61"/>
      <c r="D66" s="57"/>
      <c r="E66" s="62"/>
      <c r="F66" s="63"/>
      <c r="G66" s="168"/>
      <c r="H66" s="168"/>
      <c r="I66" s="168"/>
      <c r="J66" s="168"/>
      <c r="K66" s="168"/>
      <c r="L66" s="155"/>
      <c r="M66" s="155"/>
    </row>
    <row r="67" spans="1:13" ht="17.25" customHeight="1" hidden="1">
      <c r="A67" s="38">
        <v>59</v>
      </c>
      <c r="B67" s="60"/>
      <c r="C67" s="61"/>
      <c r="D67" s="57"/>
      <c r="E67" s="62"/>
      <c r="F67" s="63"/>
      <c r="G67" s="168"/>
      <c r="H67" s="168"/>
      <c r="I67" s="168"/>
      <c r="J67" s="168"/>
      <c r="K67" s="168"/>
      <c r="L67" s="155"/>
      <c r="M67" s="155"/>
    </row>
    <row r="68" spans="1:13" ht="17.25" customHeight="1" hidden="1">
      <c r="A68" s="38">
        <v>60</v>
      </c>
      <c r="B68" s="60"/>
      <c r="C68" s="61"/>
      <c r="D68" s="57"/>
      <c r="E68" s="62"/>
      <c r="F68" s="63"/>
      <c r="G68" s="168"/>
      <c r="H68" s="168"/>
      <c r="I68" s="168"/>
      <c r="J68" s="168"/>
      <c r="K68" s="168"/>
      <c r="L68" s="155"/>
      <c r="M68" s="155"/>
    </row>
    <row r="69" spans="1:13" ht="17.25" customHeight="1" hidden="1">
      <c r="A69" s="38"/>
      <c r="B69" s="60"/>
      <c r="C69" s="61"/>
      <c r="D69" s="57"/>
      <c r="E69" s="62"/>
      <c r="F69" s="63"/>
      <c r="G69" s="168"/>
      <c r="H69" s="168"/>
      <c r="I69" s="168"/>
      <c r="J69" s="168"/>
      <c r="K69" s="168"/>
      <c r="L69" s="155"/>
      <c r="M69" s="155"/>
    </row>
    <row r="70" spans="1:13" ht="17.25" customHeight="1" hidden="1">
      <c r="A70" s="38"/>
      <c r="B70" s="60"/>
      <c r="C70" s="61"/>
      <c r="D70" s="57"/>
      <c r="E70" s="62"/>
      <c r="F70" s="63"/>
      <c r="G70" s="168"/>
      <c r="H70" s="168"/>
      <c r="I70" s="168"/>
      <c r="J70" s="168"/>
      <c r="K70" s="168"/>
      <c r="L70" s="155"/>
      <c r="M70" s="155"/>
    </row>
    <row r="71" spans="1:13" ht="17.25" customHeight="1" hidden="1">
      <c r="A71" s="38"/>
      <c r="B71" s="60"/>
      <c r="C71" s="61"/>
      <c r="D71" s="57"/>
      <c r="E71" s="62"/>
      <c r="F71" s="63"/>
      <c r="G71" s="168"/>
      <c r="H71" s="168"/>
      <c r="I71" s="168"/>
      <c r="J71" s="168"/>
      <c r="K71" s="168"/>
      <c r="L71" s="155"/>
      <c r="M71" s="155"/>
    </row>
    <row r="72" spans="1:13" ht="17.25" customHeight="1" hidden="1">
      <c r="A72" s="38"/>
      <c r="B72" s="60"/>
      <c r="C72" s="61"/>
      <c r="D72" s="57"/>
      <c r="E72" s="62"/>
      <c r="F72" s="63"/>
      <c r="G72" s="168"/>
      <c r="H72" s="168"/>
      <c r="I72" s="168"/>
      <c r="J72" s="168"/>
      <c r="K72" s="168"/>
      <c r="L72" s="155"/>
      <c r="M72" s="155"/>
    </row>
    <row r="73" spans="1:13" ht="17.25" customHeight="1" hidden="1">
      <c r="A73" s="38"/>
      <c r="B73" s="60"/>
      <c r="C73" s="61"/>
      <c r="D73" s="57"/>
      <c r="E73" s="62"/>
      <c r="F73" s="63"/>
      <c r="G73" s="168"/>
      <c r="H73" s="168"/>
      <c r="I73" s="168"/>
      <c r="J73" s="168"/>
      <c r="K73" s="168"/>
      <c r="L73" s="155"/>
      <c r="M73" s="155"/>
    </row>
    <row r="74" spans="1:13" ht="17.25" customHeight="1" hidden="1">
      <c r="A74" s="38"/>
      <c r="B74" s="60"/>
      <c r="C74" s="61"/>
      <c r="D74" s="57"/>
      <c r="E74" s="62"/>
      <c r="F74" s="63"/>
      <c r="G74" s="168"/>
      <c r="H74" s="168"/>
      <c r="I74" s="168"/>
      <c r="J74" s="168"/>
      <c r="K74" s="168"/>
      <c r="L74" s="155"/>
      <c r="M74" s="155"/>
    </row>
    <row r="75" spans="1:13" ht="17.25" customHeight="1" hidden="1">
      <c r="A75" s="38"/>
      <c r="B75" s="60"/>
      <c r="C75" s="61"/>
      <c r="D75" s="57"/>
      <c r="E75" s="62"/>
      <c r="F75" s="63"/>
      <c r="G75" s="168"/>
      <c r="H75" s="168"/>
      <c r="I75" s="168"/>
      <c r="J75" s="168"/>
      <c r="K75" s="168"/>
      <c r="L75" s="155"/>
      <c r="M75" s="155"/>
    </row>
    <row r="76" spans="1:13" ht="17.25" customHeight="1" hidden="1">
      <c r="A76" s="38"/>
      <c r="B76" s="60"/>
      <c r="C76" s="61"/>
      <c r="D76" s="57"/>
      <c r="E76" s="62"/>
      <c r="F76" s="63"/>
      <c r="G76" s="168"/>
      <c r="H76" s="168"/>
      <c r="I76" s="168"/>
      <c r="J76" s="168"/>
      <c r="K76" s="168"/>
      <c r="L76" s="155"/>
      <c r="M76" s="155"/>
    </row>
    <row r="77" spans="1:13" ht="17.25" customHeight="1" hidden="1">
      <c r="A77" s="38"/>
      <c r="B77" s="60"/>
      <c r="C77" s="61"/>
      <c r="D77" s="57"/>
      <c r="E77" s="62"/>
      <c r="F77" s="63"/>
      <c r="G77" s="168"/>
      <c r="H77" s="168"/>
      <c r="I77" s="168"/>
      <c r="J77" s="168"/>
      <c r="K77" s="168"/>
      <c r="L77" s="155"/>
      <c r="M77" s="155"/>
    </row>
    <row r="78" spans="1:13" ht="17.25" customHeight="1" hidden="1">
      <c r="A78" s="38"/>
      <c r="B78" s="60"/>
      <c r="C78" s="61"/>
      <c r="D78" s="57"/>
      <c r="E78" s="62"/>
      <c r="F78" s="63"/>
      <c r="G78" s="168"/>
      <c r="H78" s="168"/>
      <c r="I78" s="168"/>
      <c r="J78" s="168"/>
      <c r="K78" s="168"/>
      <c r="L78" s="155"/>
      <c r="M78" s="155"/>
    </row>
    <row r="79" spans="1:13" ht="17.25" customHeight="1" hidden="1">
      <c r="A79" s="38"/>
      <c r="B79" s="60"/>
      <c r="C79" s="61"/>
      <c r="D79" s="57"/>
      <c r="E79" s="62"/>
      <c r="F79" s="63"/>
      <c r="G79" s="168"/>
      <c r="H79" s="168"/>
      <c r="I79" s="168"/>
      <c r="J79" s="168"/>
      <c r="K79" s="168"/>
      <c r="L79" s="155"/>
      <c r="M79" s="155"/>
    </row>
    <row r="80" spans="1:13" ht="17.25" customHeight="1" hidden="1">
      <c r="A80" s="38"/>
      <c r="B80" s="60"/>
      <c r="C80" s="61"/>
      <c r="D80" s="57"/>
      <c r="E80" s="62"/>
      <c r="F80" s="63"/>
      <c r="G80" s="168"/>
      <c r="H80" s="168"/>
      <c r="I80" s="168"/>
      <c r="J80" s="168"/>
      <c r="K80" s="168"/>
      <c r="L80" s="155"/>
      <c r="M80" s="155"/>
    </row>
    <row r="81" spans="1:13" ht="17.25" customHeight="1" hidden="1">
      <c r="A81" s="38"/>
      <c r="B81" s="60"/>
      <c r="C81" s="61"/>
      <c r="D81" s="57"/>
      <c r="E81" s="62"/>
      <c r="F81" s="63"/>
      <c r="G81" s="168"/>
      <c r="H81" s="168"/>
      <c r="I81" s="168"/>
      <c r="J81" s="168"/>
      <c r="K81" s="168"/>
      <c r="L81" s="155"/>
      <c r="M81" s="155"/>
    </row>
    <row r="82" spans="1:13" ht="17.25" customHeight="1" hidden="1">
      <c r="A82" s="38"/>
      <c r="B82" s="60"/>
      <c r="C82" s="61"/>
      <c r="D82" s="57"/>
      <c r="E82" s="62"/>
      <c r="F82" s="63"/>
      <c r="G82" s="168"/>
      <c r="H82" s="168"/>
      <c r="I82" s="168"/>
      <c r="J82" s="168"/>
      <c r="K82" s="168"/>
      <c r="L82" s="155"/>
      <c r="M82" s="155"/>
    </row>
    <row r="83" spans="1:13" ht="17.25" customHeight="1" hidden="1">
      <c r="A83" s="38"/>
      <c r="B83" s="60"/>
      <c r="C83" s="61"/>
      <c r="D83" s="57"/>
      <c r="E83" s="62"/>
      <c r="F83" s="63"/>
      <c r="G83" s="168"/>
      <c r="H83" s="168"/>
      <c r="I83" s="168"/>
      <c r="J83" s="168"/>
      <c r="K83" s="168"/>
      <c r="L83" s="155"/>
      <c r="M83" s="155"/>
    </row>
    <row r="84" spans="1:13" ht="17.25" customHeight="1" hidden="1">
      <c r="A84" s="38"/>
      <c r="B84" s="60"/>
      <c r="C84" s="61"/>
      <c r="D84" s="57"/>
      <c r="E84" s="62"/>
      <c r="F84" s="63"/>
      <c r="G84" s="168"/>
      <c r="H84" s="168"/>
      <c r="I84" s="168"/>
      <c r="J84" s="168"/>
      <c r="K84" s="168"/>
      <c r="L84" s="155"/>
      <c r="M84" s="155"/>
    </row>
    <row r="85" spans="1:13" ht="17.25" customHeight="1" hidden="1">
      <c r="A85" s="38"/>
      <c r="B85" s="60"/>
      <c r="C85" s="61"/>
      <c r="D85" s="57"/>
      <c r="E85" s="62"/>
      <c r="F85" s="63"/>
      <c r="G85" s="168"/>
      <c r="H85" s="168"/>
      <c r="I85" s="168"/>
      <c r="J85" s="168"/>
      <c r="K85" s="168"/>
      <c r="L85" s="155"/>
      <c r="M85" s="155"/>
    </row>
    <row r="86" spans="1:13" ht="17.25" customHeight="1" hidden="1">
      <c r="A86" s="38"/>
      <c r="B86" s="60"/>
      <c r="C86" s="61"/>
      <c r="D86" s="57"/>
      <c r="E86" s="62"/>
      <c r="F86" s="63"/>
      <c r="G86" s="168"/>
      <c r="H86" s="168"/>
      <c r="I86" s="168"/>
      <c r="J86" s="168"/>
      <c r="K86" s="168"/>
      <c r="L86" s="155"/>
      <c r="M86" s="155"/>
    </row>
    <row r="87" spans="1:13" ht="17.25" customHeight="1" hidden="1">
      <c r="A87" s="38"/>
      <c r="B87" s="60"/>
      <c r="C87" s="61"/>
      <c r="D87" s="57"/>
      <c r="E87" s="62"/>
      <c r="F87" s="63"/>
      <c r="G87" s="168"/>
      <c r="H87" s="168"/>
      <c r="I87" s="168"/>
      <c r="J87" s="168"/>
      <c r="K87" s="168"/>
      <c r="L87" s="155"/>
      <c r="M87" s="155"/>
    </row>
    <row r="88" spans="1:13" ht="17.25" customHeight="1" hidden="1">
      <c r="A88" s="38"/>
      <c r="B88" s="60"/>
      <c r="C88" s="61"/>
      <c r="D88" s="57"/>
      <c r="E88" s="62"/>
      <c r="F88" s="63"/>
      <c r="G88" s="168"/>
      <c r="H88" s="168"/>
      <c r="I88" s="168"/>
      <c r="J88" s="168"/>
      <c r="K88" s="168"/>
      <c r="L88" s="155"/>
      <c r="M88" s="155"/>
    </row>
    <row r="89" spans="1:13" ht="17.25" customHeight="1" hidden="1">
      <c r="A89" s="38"/>
      <c r="B89" s="60"/>
      <c r="C89" s="61"/>
      <c r="D89" s="57"/>
      <c r="E89" s="62"/>
      <c r="F89" s="63"/>
      <c r="G89" s="168"/>
      <c r="H89" s="168"/>
      <c r="I89" s="168"/>
      <c r="J89" s="168"/>
      <c r="K89" s="168"/>
      <c r="L89" s="155"/>
      <c r="M89" s="155"/>
    </row>
    <row r="90" spans="1:13" ht="17.25" customHeight="1" hidden="1">
      <c r="A90" s="38"/>
      <c r="B90" s="60"/>
      <c r="C90" s="61"/>
      <c r="D90" s="57"/>
      <c r="E90" s="62"/>
      <c r="F90" s="63"/>
      <c r="G90" s="168"/>
      <c r="H90" s="168"/>
      <c r="I90" s="168"/>
      <c r="J90" s="168"/>
      <c r="K90" s="168"/>
      <c r="L90" s="155"/>
      <c r="M90" s="155"/>
    </row>
    <row r="91" spans="1:13" ht="17.25" customHeight="1" hidden="1">
      <c r="A91" s="38"/>
      <c r="B91" s="60"/>
      <c r="C91" s="61"/>
      <c r="D91" s="57"/>
      <c r="E91" s="62"/>
      <c r="F91" s="63"/>
      <c r="G91" s="168"/>
      <c r="H91" s="168"/>
      <c r="I91" s="168"/>
      <c r="J91" s="168"/>
      <c r="K91" s="168"/>
      <c r="L91" s="155"/>
      <c r="M91" s="155"/>
    </row>
  </sheetData>
  <mergeCells count="151">
    <mergeCell ref="G90:K90"/>
    <mergeCell ref="L90:M90"/>
    <mergeCell ref="G91:K91"/>
    <mergeCell ref="L91:M91"/>
    <mergeCell ref="G87:K87"/>
    <mergeCell ref="L87:M87"/>
    <mergeCell ref="G88:K88"/>
    <mergeCell ref="L88:M88"/>
    <mergeCell ref="G89:K89"/>
    <mergeCell ref="L89:M89"/>
    <mergeCell ref="G84:K84"/>
    <mergeCell ref="L84:M84"/>
    <mergeCell ref="G85:K85"/>
    <mergeCell ref="L85:M85"/>
    <mergeCell ref="G86:K86"/>
    <mergeCell ref="L86:M86"/>
    <mergeCell ref="G81:K81"/>
    <mergeCell ref="L81:M81"/>
    <mergeCell ref="G82:K82"/>
    <mergeCell ref="L82:M82"/>
    <mergeCell ref="G83:K83"/>
    <mergeCell ref="L83:M83"/>
    <mergeCell ref="G78:K78"/>
    <mergeCell ref="L78:M78"/>
    <mergeCell ref="G79:K79"/>
    <mergeCell ref="L79:M79"/>
    <mergeCell ref="G80:K80"/>
    <mergeCell ref="L80:M80"/>
    <mergeCell ref="G75:K75"/>
    <mergeCell ref="L75:M75"/>
    <mergeCell ref="G76:K76"/>
    <mergeCell ref="L76:M76"/>
    <mergeCell ref="G77:K77"/>
    <mergeCell ref="L77:M77"/>
    <mergeCell ref="G72:K72"/>
    <mergeCell ref="L72:M72"/>
    <mergeCell ref="G73:K73"/>
    <mergeCell ref="L73:M73"/>
    <mergeCell ref="G74:K74"/>
    <mergeCell ref="L74:M74"/>
    <mergeCell ref="G69:K69"/>
    <mergeCell ref="L69:M69"/>
    <mergeCell ref="G70:K70"/>
    <mergeCell ref="L70:M70"/>
    <mergeCell ref="G71:K71"/>
    <mergeCell ref="L71:M71"/>
    <mergeCell ref="G66:K66"/>
    <mergeCell ref="L66:M66"/>
    <mergeCell ref="G67:K67"/>
    <mergeCell ref="L67:M67"/>
    <mergeCell ref="G68:K68"/>
    <mergeCell ref="L68:M68"/>
    <mergeCell ref="G63:K63"/>
    <mergeCell ref="L63:M63"/>
    <mergeCell ref="G64:K64"/>
    <mergeCell ref="L64:M64"/>
    <mergeCell ref="G65:K65"/>
    <mergeCell ref="L65:M65"/>
    <mergeCell ref="G60:K60"/>
    <mergeCell ref="L60:M60"/>
    <mergeCell ref="G61:K61"/>
    <mergeCell ref="L61:M61"/>
    <mergeCell ref="G62:K62"/>
    <mergeCell ref="L62:M62"/>
    <mergeCell ref="G57:K57"/>
    <mergeCell ref="L57:M57"/>
    <mergeCell ref="G58:K58"/>
    <mergeCell ref="L58:M58"/>
    <mergeCell ref="G59:K59"/>
    <mergeCell ref="L59:M59"/>
    <mergeCell ref="G54:K54"/>
    <mergeCell ref="L54:M54"/>
    <mergeCell ref="G55:K55"/>
    <mergeCell ref="L55:M55"/>
    <mergeCell ref="G56:K56"/>
    <mergeCell ref="L56:M56"/>
    <mergeCell ref="G51:K51"/>
    <mergeCell ref="L51:M51"/>
    <mergeCell ref="G52:K52"/>
    <mergeCell ref="L52:M52"/>
    <mergeCell ref="G53:K53"/>
    <mergeCell ref="L53:M53"/>
    <mergeCell ref="G48:K48"/>
    <mergeCell ref="L48:M48"/>
    <mergeCell ref="G49:K49"/>
    <mergeCell ref="L49:M49"/>
    <mergeCell ref="G50:K50"/>
    <mergeCell ref="L50:M50"/>
    <mergeCell ref="G42:K42"/>
    <mergeCell ref="G43:K43"/>
    <mergeCell ref="G44:K44"/>
    <mergeCell ref="B45:M45"/>
    <mergeCell ref="B46:F46"/>
    <mergeCell ref="G46:K47"/>
    <mergeCell ref="L46:M47"/>
    <mergeCell ref="G36:K36"/>
    <mergeCell ref="G37:K37"/>
    <mergeCell ref="G38:K38"/>
    <mergeCell ref="G39:K39"/>
    <mergeCell ref="G40:K40"/>
    <mergeCell ref="G41:K41"/>
    <mergeCell ref="G30:K30"/>
    <mergeCell ref="G31:K31"/>
    <mergeCell ref="G32:K32"/>
    <mergeCell ref="G33:K33"/>
    <mergeCell ref="G34:K34"/>
    <mergeCell ref="G35:K35"/>
    <mergeCell ref="G24:K24"/>
    <mergeCell ref="G25:K25"/>
    <mergeCell ref="G26:K26"/>
    <mergeCell ref="G27:K27"/>
    <mergeCell ref="G28:K28"/>
    <mergeCell ref="G29:K29"/>
    <mergeCell ref="G18:K18"/>
    <mergeCell ref="G19:K19"/>
    <mergeCell ref="G20:K20"/>
    <mergeCell ref="G21:K21"/>
    <mergeCell ref="G22:K22"/>
    <mergeCell ref="G23:K23"/>
    <mergeCell ref="G12:K12"/>
    <mergeCell ref="G13:K13"/>
    <mergeCell ref="G14:K14"/>
    <mergeCell ref="G15:K15"/>
    <mergeCell ref="G16:K16"/>
    <mergeCell ref="G17:K17"/>
    <mergeCell ref="D7:F7"/>
    <mergeCell ref="L7:S7"/>
    <mergeCell ref="B8:K8"/>
    <mergeCell ref="B9:F9"/>
    <mergeCell ref="G9:S10"/>
    <mergeCell ref="G11:K11"/>
    <mergeCell ref="R5:S5"/>
    <mergeCell ref="D6:F6"/>
    <mergeCell ref="G6:M6"/>
    <mergeCell ref="N6:O6"/>
    <mergeCell ref="P6:Q6"/>
    <mergeCell ref="R6:S6"/>
    <mergeCell ref="D5:F5"/>
    <mergeCell ref="G5:M5"/>
    <mergeCell ref="N5:O5"/>
    <mergeCell ref="P5:Q5"/>
    <mergeCell ref="R3:S3"/>
    <mergeCell ref="D4:F4"/>
    <mergeCell ref="G4:M4"/>
    <mergeCell ref="N4:O4"/>
    <mergeCell ref="P4:Q4"/>
    <mergeCell ref="R4:S4"/>
    <mergeCell ref="D3:F3"/>
    <mergeCell ref="G3:K3"/>
    <mergeCell ref="N3:O3"/>
    <mergeCell ref="P3:Q3"/>
  </mergeCells>
  <conditionalFormatting sqref="G7:I7">
    <cfRule type="cellIs" priority="1" dxfId="4" operator="greaterThan" stopIfTrue="1">
      <formula>0</formula>
    </cfRule>
  </conditionalFormatting>
  <conditionalFormatting sqref="J7 L7 L3:M3 G5:M6">
    <cfRule type="cellIs" priority="2" dxfId="3" operator="greaterThan" stopIfTrue="1">
      <formula>0</formula>
    </cfRule>
  </conditionalFormatting>
  <conditionalFormatting sqref="K7 G4">
    <cfRule type="cellIs" priority="3" dxfId="2" operator="greaterThan" stopIfTrue="1">
      <formula>0</formula>
    </cfRule>
  </conditionalFormatting>
  <conditionalFormatting sqref="B11:B36">
    <cfRule type="cellIs" priority="4" dxfId="1" operator="greaterThan" stopIfTrue="1">
      <formula>0</formula>
    </cfRule>
  </conditionalFormatting>
  <conditionalFormatting sqref="B11:B36">
    <cfRule type="cellIs" priority="5" dxfId="0" operator="greater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  <pageSetUpPr fitToPage="1"/>
  </sheetPr>
  <dimension ref="A1:I27"/>
  <sheetViews>
    <sheetView zoomScale="90" zoomScaleNormal="90" workbookViewId="0" topLeftCell="A1">
      <pane ySplit="5" topLeftCell="A6" activePane="bottomLeft" state="frozen"/>
      <selection pane="topLeft" activeCell="D10" sqref="D10"/>
      <selection pane="bottomLeft" activeCell="C11" sqref="C11"/>
    </sheetView>
  </sheetViews>
  <sheetFormatPr defaultColWidth="8.8515625" defaultRowHeight="15"/>
  <cols>
    <col min="1" max="1" width="38.140625" style="1" customWidth="1"/>
    <col min="2" max="2" width="35.421875" style="1" customWidth="1"/>
    <col min="3" max="3" width="23.140625" style="1" customWidth="1"/>
    <col min="4" max="5" width="6.28125" style="2" customWidth="1"/>
    <col min="6" max="6" width="17.8515625" style="3" customWidth="1"/>
    <col min="7" max="8" width="17.8515625" style="4" customWidth="1"/>
    <col min="9" max="9" width="38.00390625" style="0" customWidth="1"/>
  </cols>
  <sheetData>
    <row r="1" spans="1:8" ht="15">
      <c r="A1" s="172" t="s">
        <v>23</v>
      </c>
      <c r="B1" s="172"/>
      <c r="C1" s="172"/>
      <c r="D1" s="172"/>
      <c r="E1" s="172"/>
      <c r="F1" s="172"/>
      <c r="G1" s="172"/>
      <c r="H1"/>
    </row>
    <row r="2" spans="1:8" ht="15">
      <c r="A2" s="1" t="s">
        <v>24</v>
      </c>
      <c r="C2" s="2"/>
      <c r="E2" s="3"/>
      <c r="F2" s="4"/>
      <c r="H2"/>
    </row>
    <row r="3" spans="3:8" ht="15">
      <c r="C3" s="2"/>
      <c r="E3" s="3"/>
      <c r="F3" s="4"/>
      <c r="H3"/>
    </row>
    <row r="4" spans="1:9" ht="15">
      <c r="A4" s="188" t="s">
        <v>210</v>
      </c>
      <c r="B4" s="189"/>
      <c r="C4" s="189"/>
      <c r="D4" s="189"/>
      <c r="E4" s="189"/>
      <c r="F4" s="189"/>
      <c r="G4" s="189"/>
      <c r="H4" s="189"/>
      <c r="I4" s="189"/>
    </row>
    <row r="5" spans="1:9" ht="30">
      <c r="A5" s="5" t="s">
        <v>108</v>
      </c>
      <c r="B5" s="5" t="s">
        <v>109</v>
      </c>
      <c r="C5" s="5" t="s">
        <v>110</v>
      </c>
      <c r="D5" s="6" t="s">
        <v>27</v>
      </c>
      <c r="E5" s="6" t="s">
        <v>28</v>
      </c>
      <c r="F5" s="7" t="s">
        <v>29</v>
      </c>
      <c r="G5" s="6" t="s">
        <v>30</v>
      </c>
      <c r="H5" s="6" t="s">
        <v>31</v>
      </c>
      <c r="I5" s="122" t="s">
        <v>227</v>
      </c>
    </row>
    <row r="6" spans="1:9" ht="105">
      <c r="A6" s="9" t="s">
        <v>111</v>
      </c>
      <c r="B6" s="117" t="s">
        <v>112</v>
      </c>
      <c r="C6" s="90"/>
      <c r="D6" s="8" t="s">
        <v>33</v>
      </c>
      <c r="E6" s="8">
        <v>1</v>
      </c>
      <c r="F6" s="114">
        <v>0</v>
      </c>
      <c r="G6" s="115">
        <f aca="true" t="shared" si="0" ref="G6:G12">F6*E6</f>
        <v>0</v>
      </c>
      <c r="H6" s="115">
        <f aca="true" t="shared" si="1" ref="H6:H12">G6*1.21</f>
        <v>0</v>
      </c>
      <c r="I6" s="90"/>
    </row>
    <row r="7" spans="1:9" ht="45">
      <c r="A7" s="9" t="s">
        <v>113</v>
      </c>
      <c r="B7" s="117" t="s">
        <v>114</v>
      </c>
      <c r="C7" s="90"/>
      <c r="D7" s="8" t="s">
        <v>33</v>
      </c>
      <c r="E7" s="118">
        <v>3</v>
      </c>
      <c r="F7" s="114">
        <v>0</v>
      </c>
      <c r="G7" s="115">
        <f>F7*E7</f>
        <v>0</v>
      </c>
      <c r="H7" s="115">
        <f t="shared" si="1"/>
        <v>0</v>
      </c>
      <c r="I7" s="90"/>
    </row>
    <row r="8" spans="1:9" ht="45">
      <c r="A8" s="9" t="s">
        <v>115</v>
      </c>
      <c r="B8" s="9" t="s">
        <v>116</v>
      </c>
      <c r="C8" s="90"/>
      <c r="D8" s="8" t="s">
        <v>33</v>
      </c>
      <c r="E8" s="64">
        <v>2</v>
      </c>
      <c r="F8" s="114">
        <v>0</v>
      </c>
      <c r="G8" s="115">
        <f t="shared" si="0"/>
        <v>0</v>
      </c>
      <c r="H8" s="115">
        <f t="shared" si="1"/>
        <v>0</v>
      </c>
      <c r="I8" s="90"/>
    </row>
    <row r="9" spans="1:9" ht="90">
      <c r="A9" s="9" t="s">
        <v>117</v>
      </c>
      <c r="B9" s="117" t="s">
        <v>118</v>
      </c>
      <c r="C9" s="90"/>
      <c r="D9" s="8" t="s">
        <v>33</v>
      </c>
      <c r="E9" s="8">
        <v>1</v>
      </c>
      <c r="F9" s="114">
        <v>0</v>
      </c>
      <c r="G9" s="115">
        <f t="shared" si="0"/>
        <v>0</v>
      </c>
      <c r="H9" s="115">
        <f t="shared" si="1"/>
        <v>0</v>
      </c>
      <c r="I9" s="90"/>
    </row>
    <row r="10" spans="1:9" ht="165">
      <c r="A10" s="9" t="s">
        <v>119</v>
      </c>
      <c r="B10" s="127" t="s">
        <v>228</v>
      </c>
      <c r="C10" s="90"/>
      <c r="D10" s="8" t="s">
        <v>33</v>
      </c>
      <c r="E10" s="8">
        <v>1</v>
      </c>
      <c r="F10" s="114">
        <v>0</v>
      </c>
      <c r="G10" s="115">
        <f t="shared" si="0"/>
        <v>0</v>
      </c>
      <c r="H10" s="115">
        <f t="shared" si="1"/>
        <v>0</v>
      </c>
      <c r="I10" s="90"/>
    </row>
    <row r="11" spans="1:9" ht="60">
      <c r="A11" s="9" t="s">
        <v>120</v>
      </c>
      <c r="B11" s="127" t="s">
        <v>232</v>
      </c>
      <c r="C11" s="90"/>
      <c r="D11" s="8" t="s">
        <v>33</v>
      </c>
      <c r="E11" s="8">
        <v>2</v>
      </c>
      <c r="F11" s="114">
        <v>0</v>
      </c>
      <c r="G11" s="115">
        <f t="shared" si="0"/>
        <v>0</v>
      </c>
      <c r="H11" s="115">
        <f t="shared" si="1"/>
        <v>0</v>
      </c>
      <c r="I11" s="90"/>
    </row>
    <row r="12" spans="1:9" ht="60">
      <c r="A12" s="9" t="s">
        <v>121</v>
      </c>
      <c r="B12" s="117" t="s">
        <v>122</v>
      </c>
      <c r="C12" s="90"/>
      <c r="D12" s="8" t="s">
        <v>33</v>
      </c>
      <c r="E12" s="8">
        <v>1</v>
      </c>
      <c r="F12" s="114">
        <v>0</v>
      </c>
      <c r="G12" s="115">
        <f t="shared" si="0"/>
        <v>0</v>
      </c>
      <c r="H12" s="115">
        <f t="shared" si="1"/>
        <v>0</v>
      </c>
      <c r="I12" s="90"/>
    </row>
    <row r="13" spans="1:9" ht="75">
      <c r="A13" s="9" t="s">
        <v>158</v>
      </c>
      <c r="B13" s="9" t="s">
        <v>159</v>
      </c>
      <c r="C13" s="90"/>
      <c r="D13" s="8" t="s">
        <v>33</v>
      </c>
      <c r="E13" s="8">
        <v>2</v>
      </c>
      <c r="F13" s="114">
        <v>0</v>
      </c>
      <c r="G13" s="115">
        <f>F13*E13</f>
        <v>0</v>
      </c>
      <c r="H13" s="115">
        <f>G13*1.21</f>
        <v>0</v>
      </c>
      <c r="I13" s="90"/>
    </row>
    <row r="14" spans="1:9" ht="60">
      <c r="A14" s="9" t="s">
        <v>162</v>
      </c>
      <c r="B14" s="117" t="s">
        <v>163</v>
      </c>
      <c r="C14" s="90"/>
      <c r="D14" s="8" t="s">
        <v>33</v>
      </c>
      <c r="E14" s="8">
        <v>1</v>
      </c>
      <c r="F14" s="114">
        <v>0</v>
      </c>
      <c r="G14" s="115">
        <f>F14*E14</f>
        <v>0</v>
      </c>
      <c r="H14" s="115">
        <f>G14*1.21</f>
        <v>0</v>
      </c>
      <c r="I14" s="90"/>
    </row>
    <row r="15" spans="1:9" ht="150">
      <c r="A15" s="9" t="s">
        <v>123</v>
      </c>
      <c r="B15" s="117" t="s">
        <v>124</v>
      </c>
      <c r="C15" s="90"/>
      <c r="D15" s="8" t="s">
        <v>33</v>
      </c>
      <c r="E15" s="8">
        <v>1</v>
      </c>
      <c r="F15" s="114">
        <v>0</v>
      </c>
      <c r="G15" s="115">
        <f aca="true" t="shared" si="2" ref="G15:G19">F15*E15</f>
        <v>0</v>
      </c>
      <c r="H15" s="115">
        <f aca="true" t="shared" si="3" ref="H15:H25">G15*1.21</f>
        <v>0</v>
      </c>
      <c r="I15" s="90"/>
    </row>
    <row r="16" spans="1:9" ht="90">
      <c r="A16" s="120" t="s">
        <v>125</v>
      </c>
      <c r="B16" s="9" t="s">
        <v>126</v>
      </c>
      <c r="C16" s="90"/>
      <c r="D16" s="8" t="s">
        <v>33</v>
      </c>
      <c r="E16" s="8">
        <v>1</v>
      </c>
      <c r="F16" s="114">
        <v>0</v>
      </c>
      <c r="G16" s="115">
        <f t="shared" si="2"/>
        <v>0</v>
      </c>
      <c r="H16" s="115">
        <f t="shared" si="3"/>
        <v>0</v>
      </c>
      <c r="I16" s="90"/>
    </row>
    <row r="17" spans="1:9" ht="90">
      <c r="A17" s="9" t="s">
        <v>127</v>
      </c>
      <c r="B17" s="9" t="s">
        <v>128</v>
      </c>
      <c r="C17" s="90"/>
      <c r="D17" s="8" t="s">
        <v>33</v>
      </c>
      <c r="E17" s="8">
        <v>1</v>
      </c>
      <c r="F17" s="114">
        <v>0</v>
      </c>
      <c r="G17" s="115">
        <f t="shared" si="2"/>
        <v>0</v>
      </c>
      <c r="H17" s="115">
        <f t="shared" si="3"/>
        <v>0</v>
      </c>
      <c r="I17" s="90"/>
    </row>
    <row r="18" spans="1:9" ht="90">
      <c r="A18" s="9" t="s">
        <v>129</v>
      </c>
      <c r="B18" s="9" t="s">
        <v>130</v>
      </c>
      <c r="C18" s="90"/>
      <c r="D18" s="8" t="s">
        <v>33</v>
      </c>
      <c r="E18" s="8">
        <v>1</v>
      </c>
      <c r="F18" s="114">
        <v>0</v>
      </c>
      <c r="G18" s="115">
        <f t="shared" si="2"/>
        <v>0</v>
      </c>
      <c r="H18" s="115">
        <f t="shared" si="3"/>
        <v>0</v>
      </c>
      <c r="I18" s="90"/>
    </row>
    <row r="19" spans="1:9" ht="105">
      <c r="A19" s="9" t="s">
        <v>131</v>
      </c>
      <c r="B19" s="117" t="s">
        <v>132</v>
      </c>
      <c r="C19" s="90"/>
      <c r="D19" s="8" t="s">
        <v>33</v>
      </c>
      <c r="E19" s="8">
        <v>1</v>
      </c>
      <c r="F19" s="114">
        <v>0</v>
      </c>
      <c r="G19" s="115">
        <f t="shared" si="2"/>
        <v>0</v>
      </c>
      <c r="H19" s="115">
        <f t="shared" si="3"/>
        <v>0</v>
      </c>
      <c r="I19" s="90"/>
    </row>
    <row r="20" spans="1:9" ht="90">
      <c r="A20" s="9" t="s">
        <v>133</v>
      </c>
      <c r="B20" s="9" t="s">
        <v>134</v>
      </c>
      <c r="C20" s="90"/>
      <c r="D20" s="8" t="s">
        <v>135</v>
      </c>
      <c r="E20" s="8">
        <v>1</v>
      </c>
      <c r="F20" s="114">
        <v>0</v>
      </c>
      <c r="G20" s="115">
        <f aca="true" t="shared" si="4" ref="G20:G25">F20*E20</f>
        <v>0</v>
      </c>
      <c r="H20" s="115">
        <f t="shared" si="3"/>
        <v>0</v>
      </c>
      <c r="I20" s="90"/>
    </row>
    <row r="21" spans="1:9" ht="60">
      <c r="A21" s="9" t="s">
        <v>187</v>
      </c>
      <c r="B21" s="9" t="s">
        <v>137</v>
      </c>
      <c r="C21" s="90"/>
      <c r="D21" s="8" t="s">
        <v>135</v>
      </c>
      <c r="E21" s="8">
        <v>1</v>
      </c>
      <c r="F21" s="114">
        <v>0</v>
      </c>
      <c r="G21" s="115">
        <f t="shared" si="4"/>
        <v>0</v>
      </c>
      <c r="H21" s="115">
        <f t="shared" si="3"/>
        <v>0</v>
      </c>
      <c r="I21" s="90"/>
    </row>
    <row r="22" spans="1:9" ht="15">
      <c r="A22" s="9" t="s">
        <v>188</v>
      </c>
      <c r="B22" s="9"/>
      <c r="C22" s="90"/>
      <c r="D22" s="8" t="s">
        <v>135</v>
      </c>
      <c r="E22" s="8">
        <v>1</v>
      </c>
      <c r="F22" s="114">
        <v>0</v>
      </c>
      <c r="G22" s="115">
        <f t="shared" si="4"/>
        <v>0</v>
      </c>
      <c r="H22" s="115">
        <f t="shared" si="3"/>
        <v>0</v>
      </c>
      <c r="I22" s="90"/>
    </row>
    <row r="23" spans="1:8" ht="30">
      <c r="A23" s="9" t="s">
        <v>138</v>
      </c>
      <c r="B23" s="9" t="s">
        <v>139</v>
      </c>
      <c r="C23" s="90"/>
      <c r="D23" s="8" t="s">
        <v>135</v>
      </c>
      <c r="E23" s="8">
        <v>1</v>
      </c>
      <c r="F23" s="114">
        <v>0</v>
      </c>
      <c r="G23" s="115">
        <f>F23*E23</f>
        <v>0</v>
      </c>
      <c r="H23" s="115">
        <f t="shared" si="3"/>
        <v>0</v>
      </c>
    </row>
    <row r="24" spans="1:8" ht="45">
      <c r="A24" s="9" t="s">
        <v>140</v>
      </c>
      <c r="B24" s="9" t="s">
        <v>141</v>
      </c>
      <c r="C24" s="90"/>
      <c r="D24" s="8" t="s">
        <v>135</v>
      </c>
      <c r="E24" s="8">
        <v>1</v>
      </c>
      <c r="F24" s="114">
        <v>0</v>
      </c>
      <c r="G24" s="115">
        <f t="shared" si="4"/>
        <v>0</v>
      </c>
      <c r="H24" s="115">
        <f t="shared" si="3"/>
        <v>0</v>
      </c>
    </row>
    <row r="25" spans="1:8" ht="30">
      <c r="A25" s="9" t="s">
        <v>142</v>
      </c>
      <c r="B25" s="9" t="s">
        <v>143</v>
      </c>
      <c r="C25" s="90"/>
      <c r="D25" s="8" t="s">
        <v>135</v>
      </c>
      <c r="E25" s="8">
        <v>1</v>
      </c>
      <c r="F25" s="114">
        <v>0</v>
      </c>
      <c r="G25" s="115">
        <f t="shared" si="4"/>
        <v>0</v>
      </c>
      <c r="H25" s="115">
        <f t="shared" si="3"/>
        <v>0</v>
      </c>
    </row>
    <row r="26" spans="6:8" ht="15.75" thickBot="1">
      <c r="F26" s="116"/>
      <c r="G26" s="116"/>
      <c r="H26" s="116"/>
    </row>
    <row r="27" spans="1:8" ht="16.5" thickBot="1" thickTop="1">
      <c r="A27" s="10" t="s">
        <v>44</v>
      </c>
      <c r="B27" s="11"/>
      <c r="C27" s="11"/>
      <c r="D27" s="12"/>
      <c r="E27" s="12"/>
      <c r="F27" s="111"/>
      <c r="G27" s="112">
        <f>SUM(G6:G26)</f>
        <v>0</v>
      </c>
      <c r="H27" s="113">
        <f>SUM(H6:H26)</f>
        <v>0</v>
      </c>
    </row>
    <row r="28" ht="15.75" thickTop="1"/>
  </sheetData>
  <sheetProtection algorithmName="SHA-512" hashValue="qh0Dr2Sg7eqOYQnx0FTPIz/LjCn4ZgyOFQsCLWBHos3i6rQ7lQeBmp6aIvc7lUDSWi/TYxwLf1tuD7zw4RUrcw==" saltValue="bXJ9w5tAWqfRnIhslfqcTA==" spinCount="100000" sheet="1" selectLockedCells="1"/>
  <mergeCells count="2">
    <mergeCell ref="A1:G1"/>
    <mergeCell ref="A4:I4"/>
  </mergeCells>
  <printOptions horizontalCentered="1"/>
  <pageMargins left="0.2362204724409449" right="0.2362204724409449" top="0.35433070866141736" bottom="0.5511811023622047" header="0.5118110236220472" footer="0.31496062992125984"/>
  <pageSetup fitToHeight="0" fitToWidth="1" horizontalDpi="600" verticalDpi="600" orientation="landscape" paperSize="9" scale="71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I20"/>
  <sheetViews>
    <sheetView tabSelected="1" zoomScale="90" zoomScaleNormal="90" workbookViewId="0" topLeftCell="A1">
      <pane ySplit="5" topLeftCell="A6" activePane="bottomLeft" state="frozen"/>
      <selection pane="topLeft" activeCell="D10" sqref="D10"/>
      <selection pane="bottomLeft" activeCell="C8" sqref="C8"/>
    </sheetView>
  </sheetViews>
  <sheetFormatPr defaultColWidth="8.8515625" defaultRowHeight="15"/>
  <cols>
    <col min="1" max="1" width="38.140625" style="1" customWidth="1"/>
    <col min="2" max="2" width="35.421875" style="1" customWidth="1"/>
    <col min="3" max="3" width="23.140625" style="1" customWidth="1"/>
    <col min="4" max="5" width="6.28125" style="2" customWidth="1"/>
    <col min="6" max="6" width="16.7109375" style="3" customWidth="1"/>
    <col min="7" max="8" width="16.7109375" style="4" customWidth="1"/>
    <col min="9" max="9" width="30.28125" style="0" customWidth="1"/>
  </cols>
  <sheetData>
    <row r="1" spans="1:8" ht="15">
      <c r="A1" s="172" t="s">
        <v>211</v>
      </c>
      <c r="B1" s="172"/>
      <c r="C1" s="172"/>
      <c r="D1" s="172"/>
      <c r="E1" s="172"/>
      <c r="F1" s="172"/>
      <c r="G1" s="172"/>
      <c r="H1"/>
    </row>
    <row r="2" spans="1:8" ht="15">
      <c r="A2" s="1" t="s">
        <v>24</v>
      </c>
      <c r="C2" s="2"/>
      <c r="E2" s="3"/>
      <c r="F2" s="4"/>
      <c r="H2"/>
    </row>
    <row r="3" spans="3:8" ht="15">
      <c r="C3" s="2"/>
      <c r="E3" s="3"/>
      <c r="F3" s="4"/>
      <c r="H3"/>
    </row>
    <row r="4" spans="1:9" ht="15">
      <c r="A4" s="190" t="s">
        <v>212</v>
      </c>
      <c r="B4" s="191"/>
      <c r="C4" s="191"/>
      <c r="D4" s="191"/>
      <c r="E4" s="191"/>
      <c r="F4" s="191"/>
      <c r="G4" s="191"/>
      <c r="H4" s="191"/>
      <c r="I4" s="191"/>
    </row>
    <row r="5" spans="1:9" ht="30">
      <c r="A5" s="5" t="s">
        <v>108</v>
      </c>
      <c r="B5" s="5" t="s">
        <v>109</v>
      </c>
      <c r="C5" s="5" t="s">
        <v>110</v>
      </c>
      <c r="D5" s="6" t="s">
        <v>27</v>
      </c>
      <c r="E5" s="6" t="s">
        <v>28</v>
      </c>
      <c r="F5" s="7" t="s">
        <v>29</v>
      </c>
      <c r="G5" s="6" t="s">
        <v>30</v>
      </c>
      <c r="H5" s="6" t="s">
        <v>31</v>
      </c>
      <c r="I5" s="122" t="s">
        <v>227</v>
      </c>
    </row>
    <row r="6" spans="1:8" ht="255">
      <c r="A6" s="9" t="s">
        <v>146</v>
      </c>
      <c r="B6" s="9" t="s">
        <v>147</v>
      </c>
      <c r="C6" s="90"/>
      <c r="D6" s="8" t="s">
        <v>135</v>
      </c>
      <c r="E6" s="8">
        <v>1</v>
      </c>
      <c r="F6" s="114">
        <v>0</v>
      </c>
      <c r="G6" s="115">
        <f aca="true" t="shared" si="0" ref="G6:G15">F6*E6</f>
        <v>0</v>
      </c>
      <c r="H6" s="115">
        <f>G6*1.21</f>
        <v>0</v>
      </c>
    </row>
    <row r="7" spans="1:9" ht="105">
      <c r="A7" s="9" t="s">
        <v>213</v>
      </c>
      <c r="B7" s="127" t="s">
        <v>236</v>
      </c>
      <c r="C7" s="90"/>
      <c r="D7" s="8" t="s">
        <v>33</v>
      </c>
      <c r="E7" s="8">
        <v>9</v>
      </c>
      <c r="F7" s="114">
        <v>0</v>
      </c>
      <c r="G7" s="115">
        <f t="shared" si="0"/>
        <v>0</v>
      </c>
      <c r="H7" s="115">
        <f aca="true" t="shared" si="1" ref="H7:H18">G7*1.21</f>
        <v>0</v>
      </c>
      <c r="I7" s="90"/>
    </row>
    <row r="8" spans="1:9" ht="60">
      <c r="A8" s="9" t="s">
        <v>121</v>
      </c>
      <c r="B8" s="9" t="s">
        <v>214</v>
      </c>
      <c r="C8" s="90"/>
      <c r="D8" s="8" t="s">
        <v>33</v>
      </c>
      <c r="E8" s="8">
        <v>1</v>
      </c>
      <c r="F8" s="114">
        <v>0</v>
      </c>
      <c r="G8" s="115">
        <f t="shared" si="0"/>
        <v>0</v>
      </c>
      <c r="H8" s="115">
        <f t="shared" si="1"/>
        <v>0</v>
      </c>
      <c r="I8" s="90"/>
    </row>
    <row r="9" spans="1:9" ht="83.25" customHeight="1">
      <c r="A9" s="9" t="s">
        <v>150</v>
      </c>
      <c r="B9" s="9" t="s">
        <v>215</v>
      </c>
      <c r="C9" s="90"/>
      <c r="D9" s="8" t="s">
        <v>33</v>
      </c>
      <c r="E9" s="8">
        <v>3</v>
      </c>
      <c r="F9" s="114">
        <v>0</v>
      </c>
      <c r="G9" s="115">
        <f t="shared" si="0"/>
        <v>0</v>
      </c>
      <c r="H9" s="115">
        <f t="shared" si="1"/>
        <v>0</v>
      </c>
      <c r="I9" s="90"/>
    </row>
    <row r="10" spans="1:9" ht="30">
      <c r="A10" s="9" t="s">
        <v>216</v>
      </c>
      <c r="B10" s="144" t="s">
        <v>233</v>
      </c>
      <c r="C10" s="90"/>
      <c r="D10" s="8" t="s">
        <v>33</v>
      </c>
      <c r="E10" s="8">
        <v>3</v>
      </c>
      <c r="F10" s="114">
        <v>0</v>
      </c>
      <c r="G10" s="115">
        <f t="shared" si="0"/>
        <v>0</v>
      </c>
      <c r="H10" s="115">
        <f t="shared" si="1"/>
        <v>0</v>
      </c>
      <c r="I10" s="90"/>
    </row>
    <row r="11" spans="1:9" ht="180">
      <c r="A11" s="9" t="s">
        <v>217</v>
      </c>
      <c r="B11" s="121" t="s">
        <v>218</v>
      </c>
      <c r="C11" s="90"/>
      <c r="D11" s="8" t="s">
        <v>33</v>
      </c>
      <c r="E11" s="8">
        <v>3</v>
      </c>
      <c r="F11" s="114">
        <v>0</v>
      </c>
      <c r="G11" s="115">
        <f t="shared" si="0"/>
        <v>0</v>
      </c>
      <c r="H11" s="115">
        <f t="shared" si="1"/>
        <v>0</v>
      </c>
      <c r="I11" s="90"/>
    </row>
    <row r="12" spans="1:9" ht="90">
      <c r="A12" s="9" t="s">
        <v>127</v>
      </c>
      <c r="B12" s="9" t="s">
        <v>128</v>
      </c>
      <c r="C12" s="90"/>
      <c r="D12" s="8" t="s">
        <v>33</v>
      </c>
      <c r="E12" s="8">
        <v>3</v>
      </c>
      <c r="F12" s="114">
        <v>0</v>
      </c>
      <c r="G12" s="115">
        <f t="shared" si="0"/>
        <v>0</v>
      </c>
      <c r="H12" s="115">
        <f t="shared" si="1"/>
        <v>0</v>
      </c>
      <c r="I12" s="90"/>
    </row>
    <row r="13" spans="1:9" ht="90">
      <c r="A13" s="9" t="s">
        <v>129</v>
      </c>
      <c r="B13" s="9" t="s">
        <v>130</v>
      </c>
      <c r="C13" s="90"/>
      <c r="D13" s="8" t="s">
        <v>33</v>
      </c>
      <c r="E13" s="8">
        <v>3</v>
      </c>
      <c r="F13" s="114">
        <v>0</v>
      </c>
      <c r="G13" s="115">
        <f t="shared" si="0"/>
        <v>0</v>
      </c>
      <c r="H13" s="115">
        <f t="shared" si="1"/>
        <v>0</v>
      </c>
      <c r="I13" s="90"/>
    </row>
    <row r="14" spans="1:9" ht="90">
      <c r="A14" s="9" t="s">
        <v>133</v>
      </c>
      <c r="B14" s="9" t="s">
        <v>134</v>
      </c>
      <c r="C14" s="90"/>
      <c r="D14" s="8" t="s">
        <v>135</v>
      </c>
      <c r="E14" s="8">
        <v>1</v>
      </c>
      <c r="F14" s="114">
        <v>0</v>
      </c>
      <c r="G14" s="115">
        <f t="shared" si="0"/>
        <v>0</v>
      </c>
      <c r="H14" s="115">
        <f t="shared" si="1"/>
        <v>0</v>
      </c>
      <c r="I14" s="90"/>
    </row>
    <row r="15" spans="1:9" ht="60">
      <c r="A15" s="9" t="s">
        <v>187</v>
      </c>
      <c r="B15" s="9" t="s">
        <v>137</v>
      </c>
      <c r="C15" s="90"/>
      <c r="D15" s="8" t="s">
        <v>135</v>
      </c>
      <c r="E15" s="8">
        <v>1</v>
      </c>
      <c r="F15" s="114">
        <v>0</v>
      </c>
      <c r="G15" s="115">
        <f t="shared" si="0"/>
        <v>0</v>
      </c>
      <c r="H15" s="115">
        <f t="shared" si="1"/>
        <v>0</v>
      </c>
      <c r="I15" s="90"/>
    </row>
    <row r="16" spans="1:8" ht="30">
      <c r="A16" s="9" t="s">
        <v>138</v>
      </c>
      <c r="B16" s="9" t="s">
        <v>139</v>
      </c>
      <c r="C16" s="90"/>
      <c r="D16" s="8" t="s">
        <v>135</v>
      </c>
      <c r="E16" s="8">
        <v>1</v>
      </c>
      <c r="F16" s="114">
        <v>0</v>
      </c>
      <c r="G16" s="115">
        <f aca="true" t="shared" si="2" ref="G16:G18">F16*E16</f>
        <v>0</v>
      </c>
      <c r="H16" s="115">
        <f t="shared" si="1"/>
        <v>0</v>
      </c>
    </row>
    <row r="17" spans="1:8" ht="45">
      <c r="A17" s="9" t="s">
        <v>140</v>
      </c>
      <c r="B17" s="9" t="s">
        <v>141</v>
      </c>
      <c r="C17" s="90"/>
      <c r="D17" s="8" t="s">
        <v>135</v>
      </c>
      <c r="E17" s="8">
        <v>1</v>
      </c>
      <c r="F17" s="114">
        <v>0</v>
      </c>
      <c r="G17" s="115">
        <f t="shared" si="2"/>
        <v>0</v>
      </c>
      <c r="H17" s="115">
        <f t="shared" si="1"/>
        <v>0</v>
      </c>
    </row>
    <row r="18" spans="1:8" ht="30">
      <c r="A18" s="9" t="s">
        <v>142</v>
      </c>
      <c r="B18" s="9" t="s">
        <v>143</v>
      </c>
      <c r="C18" s="90"/>
      <c r="D18" s="8" t="s">
        <v>135</v>
      </c>
      <c r="E18" s="8">
        <v>1</v>
      </c>
      <c r="F18" s="114">
        <v>0</v>
      </c>
      <c r="G18" s="115">
        <f t="shared" si="2"/>
        <v>0</v>
      </c>
      <c r="H18" s="115">
        <f t="shared" si="1"/>
        <v>0</v>
      </c>
    </row>
    <row r="19" spans="6:8" ht="15">
      <c r="F19" s="116"/>
      <c r="G19" s="116"/>
      <c r="H19" s="116"/>
    </row>
    <row r="20" spans="1:8" ht="15">
      <c r="A20" s="10" t="s">
        <v>44</v>
      </c>
      <c r="B20" s="11"/>
      <c r="C20" s="11"/>
      <c r="D20" s="12"/>
      <c r="E20" s="12"/>
      <c r="F20" s="111"/>
      <c r="G20" s="112">
        <f>SUM(G6:G19)</f>
        <v>0</v>
      </c>
      <c r="H20" s="113">
        <f>SUM(H6:H19)</f>
        <v>0</v>
      </c>
    </row>
  </sheetData>
  <sheetProtection algorithmName="SHA-512" hashValue="s79WdnR/jdYEotqYISLEqxpDy+PKPHLnb7V9Yrl+MUJHAue9VEZFHNfaYmluucPCaR5Vb0luo/BA0evO0eUg3w==" saltValue="4+XTV4URjbSDElkAVm+vLg==" spinCount="100000" sheet="1" selectLockedCells="1"/>
  <mergeCells count="2">
    <mergeCell ref="A1:G1"/>
    <mergeCell ref="A4:I4"/>
  </mergeCells>
  <printOptions horizontalCentered="1"/>
  <pageMargins left="0.2362204724409449" right="0.2362204724409449" top="0.35433070866141736" bottom="0.5511811023622047" header="0.5118110236220472" footer="0.31496062992125984"/>
  <pageSetup fitToHeight="0" fitToWidth="1" horizontalDpi="600" verticalDpi="600" orientation="landscape" paperSize="9" scale="75" r:id="rId1"/>
  <headerFooter alignWithMargins="0"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  <pageSetUpPr fitToPage="1"/>
  </sheetPr>
  <dimension ref="A1:I12"/>
  <sheetViews>
    <sheetView zoomScale="90" zoomScaleNormal="90" workbookViewId="0" topLeftCell="A1">
      <pane ySplit="5" topLeftCell="A6" activePane="bottomLeft" state="frozen"/>
      <selection pane="topLeft" activeCell="D10" sqref="D10"/>
      <selection pane="bottomLeft" activeCell="C6" sqref="C6"/>
    </sheetView>
  </sheetViews>
  <sheetFormatPr defaultColWidth="8.7109375" defaultRowHeight="15"/>
  <cols>
    <col min="1" max="1" width="38.140625" style="1" customWidth="1"/>
    <col min="2" max="2" width="35.421875" style="1" customWidth="1"/>
    <col min="3" max="3" width="23.140625" style="1" customWidth="1"/>
    <col min="4" max="5" width="6.28125" style="2" customWidth="1"/>
    <col min="6" max="6" width="17.140625" style="3" customWidth="1"/>
    <col min="7" max="8" width="17.140625" style="4" customWidth="1"/>
    <col min="9" max="9" width="31.28125" style="0" customWidth="1"/>
  </cols>
  <sheetData>
    <row r="1" spans="1:8" ht="15">
      <c r="A1" s="172" t="s">
        <v>211</v>
      </c>
      <c r="B1" s="172"/>
      <c r="C1" s="172"/>
      <c r="D1" s="172"/>
      <c r="E1" s="172"/>
      <c r="F1" s="172"/>
      <c r="G1" s="172"/>
      <c r="H1"/>
    </row>
    <row r="2" spans="1:8" ht="15">
      <c r="A2" s="1" t="s">
        <v>24</v>
      </c>
      <c r="C2" s="2"/>
      <c r="E2" s="3"/>
      <c r="F2" s="4"/>
      <c r="H2"/>
    </row>
    <row r="4" spans="1:8" ht="15">
      <c r="A4" s="192" t="s">
        <v>219</v>
      </c>
      <c r="B4" s="193"/>
      <c r="C4" s="193"/>
      <c r="D4" s="193"/>
      <c r="E4" s="193"/>
      <c r="F4" s="193"/>
      <c r="G4" s="193"/>
      <c r="H4" s="194"/>
    </row>
    <row r="5" spans="1:9" ht="30">
      <c r="A5" s="5" t="s">
        <v>108</v>
      </c>
      <c r="B5" s="5" t="s">
        <v>109</v>
      </c>
      <c r="C5" s="5" t="s">
        <v>110</v>
      </c>
      <c r="D5" s="6" t="s">
        <v>27</v>
      </c>
      <c r="E5" s="6" t="s">
        <v>28</v>
      </c>
      <c r="F5" s="7" t="s">
        <v>29</v>
      </c>
      <c r="G5" s="6" t="s">
        <v>30</v>
      </c>
      <c r="H5" s="6" t="s">
        <v>31</v>
      </c>
      <c r="I5" s="122" t="s">
        <v>227</v>
      </c>
    </row>
    <row r="6" spans="1:9" ht="120">
      <c r="A6" s="9" t="s">
        <v>150</v>
      </c>
      <c r="B6" s="9" t="s">
        <v>220</v>
      </c>
      <c r="C6" s="90"/>
      <c r="D6" s="8" t="s">
        <v>33</v>
      </c>
      <c r="E6" s="118">
        <v>2</v>
      </c>
      <c r="F6" s="114">
        <v>0</v>
      </c>
      <c r="G6" s="115">
        <f aca="true" t="shared" si="0" ref="G6:G10">F6*E6</f>
        <v>0</v>
      </c>
      <c r="H6" s="115">
        <f aca="true" t="shared" si="1" ref="H6:H10">G6*1.21</f>
        <v>0</v>
      </c>
      <c r="I6" s="90"/>
    </row>
    <row r="7" spans="1:9" ht="30">
      <c r="A7" s="9" t="s">
        <v>216</v>
      </c>
      <c r="B7" s="9" t="s">
        <v>221</v>
      </c>
      <c r="C7" s="90"/>
      <c r="D7" s="8" t="s">
        <v>33</v>
      </c>
      <c r="E7" s="118">
        <v>2</v>
      </c>
      <c r="F7" s="114">
        <v>0</v>
      </c>
      <c r="G7" s="115">
        <f t="shared" si="0"/>
        <v>0</v>
      </c>
      <c r="H7" s="115">
        <f t="shared" si="1"/>
        <v>0</v>
      </c>
      <c r="I7" s="90"/>
    </row>
    <row r="8" spans="1:8" ht="15">
      <c r="A8" s="9" t="s">
        <v>138</v>
      </c>
      <c r="B8" s="9" t="s">
        <v>222</v>
      </c>
      <c r="C8" s="90"/>
      <c r="D8" s="8" t="s">
        <v>135</v>
      </c>
      <c r="E8" s="8">
        <v>1</v>
      </c>
      <c r="F8" s="114">
        <v>0</v>
      </c>
      <c r="G8" s="115">
        <f t="shared" si="0"/>
        <v>0</v>
      </c>
      <c r="H8" s="115">
        <f t="shared" si="1"/>
        <v>0</v>
      </c>
    </row>
    <row r="9" spans="1:8" ht="45">
      <c r="A9" s="9" t="s">
        <v>140</v>
      </c>
      <c r="B9" s="9" t="s">
        <v>141</v>
      </c>
      <c r="C9" s="90"/>
      <c r="D9" s="8" t="s">
        <v>135</v>
      </c>
      <c r="E9" s="8">
        <v>1</v>
      </c>
      <c r="F9" s="114">
        <v>0</v>
      </c>
      <c r="G9" s="115">
        <f t="shared" si="0"/>
        <v>0</v>
      </c>
      <c r="H9" s="115">
        <f t="shared" si="1"/>
        <v>0</v>
      </c>
    </row>
    <row r="10" spans="1:8" ht="30">
      <c r="A10" s="9" t="s">
        <v>142</v>
      </c>
      <c r="B10" s="9" t="s">
        <v>143</v>
      </c>
      <c r="C10" s="90"/>
      <c r="D10" s="8" t="s">
        <v>135</v>
      </c>
      <c r="E10" s="8">
        <v>1</v>
      </c>
      <c r="F10" s="114">
        <v>0</v>
      </c>
      <c r="G10" s="115">
        <f t="shared" si="0"/>
        <v>0</v>
      </c>
      <c r="H10" s="115">
        <f t="shared" si="1"/>
        <v>0</v>
      </c>
    </row>
    <row r="11" spans="6:8" ht="15.75" thickBot="1">
      <c r="F11" s="116"/>
      <c r="G11" s="116"/>
      <c r="H11" s="116"/>
    </row>
    <row r="12" spans="1:8" ht="16.5" thickBot="1" thickTop="1">
      <c r="A12" s="10" t="s">
        <v>44</v>
      </c>
      <c r="B12" s="11"/>
      <c r="C12" s="11"/>
      <c r="D12" s="12"/>
      <c r="E12" s="12"/>
      <c r="F12" s="111"/>
      <c r="G12" s="112">
        <f>SUM(G6:G11)</f>
        <v>0</v>
      </c>
      <c r="H12" s="113">
        <f>SUM(H6:H11)</f>
        <v>0</v>
      </c>
    </row>
    <row r="13" ht="15.75" thickTop="1"/>
  </sheetData>
  <sheetProtection algorithmName="SHA-512" hashValue="oubePLlKdRI08M0dM707hlSVjpi5bWLTUTQQ8QU0w88svMZki9h3hX2QNUKaebi1rz8hj6BjUVa+2Wq0sPxwmg==" saltValue="0EBQoH5omyliktzUEGVgyQ==" spinCount="100000" sheet="1" selectLockedCells="1"/>
  <mergeCells count="2">
    <mergeCell ref="A4:H4"/>
    <mergeCell ref="A1:G1"/>
  </mergeCells>
  <printOptions horizontalCentered="1"/>
  <pageMargins left="0.2362204724409449" right="0.2362204724409449" top="0.35433070866141736" bottom="0.5511811023622047" header="0.5118110236220472" footer="0.31496062992125984"/>
  <pageSetup fitToHeight="0" fitToWidth="1" horizontalDpi="600" verticalDpi="600" orientation="landscape" paperSize="9" scale="74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workbookViewId="0" topLeftCell="A1">
      <selection activeCell="D15" sqref="D15"/>
    </sheetView>
  </sheetViews>
  <sheetFormatPr defaultColWidth="8.8515625" defaultRowHeight="15"/>
  <cols>
    <col min="1" max="1" width="56.7109375" style="1" customWidth="1"/>
    <col min="2" max="3" width="6.28125" style="2" customWidth="1"/>
    <col min="4" max="4" width="17.7109375" style="3" customWidth="1"/>
    <col min="5" max="5" width="15.421875" style="4" customWidth="1"/>
    <col min="6" max="6" width="18.28125" style="4" customWidth="1"/>
    <col min="7" max="7" width="2.140625" style="0" customWidth="1"/>
  </cols>
  <sheetData>
    <row r="1" spans="1:7" ht="29.1" customHeight="1">
      <c r="A1" s="172" t="s">
        <v>23</v>
      </c>
      <c r="B1" s="172"/>
      <c r="C1" s="172"/>
      <c r="D1" s="172"/>
      <c r="E1" s="172"/>
      <c r="F1" s="172"/>
      <c r="G1" s="172"/>
    </row>
    <row r="2" spans="1:7" ht="15">
      <c r="A2" s="1" t="s">
        <v>24</v>
      </c>
      <c r="B2" s="1"/>
      <c r="D2" s="2"/>
      <c r="E2" s="3"/>
      <c r="G2" s="4"/>
    </row>
    <row r="3" spans="2:7" ht="15">
      <c r="B3" s="1"/>
      <c r="D3" s="2"/>
      <c r="E3" s="3"/>
      <c r="G3" s="4"/>
    </row>
    <row r="4" spans="1:6" ht="15">
      <c r="A4" s="13" t="s">
        <v>25</v>
      </c>
      <c r="B4" s="14"/>
      <c r="C4" s="14"/>
      <c r="D4" s="15"/>
      <c r="E4" s="16"/>
      <c r="F4" s="17"/>
    </row>
    <row r="5" spans="1:6" ht="30">
      <c r="A5" s="5" t="s">
        <v>26</v>
      </c>
      <c r="B5" s="6" t="s">
        <v>27</v>
      </c>
      <c r="C5" s="6" t="s">
        <v>28</v>
      </c>
      <c r="D5" s="7" t="s">
        <v>29</v>
      </c>
      <c r="E5" s="6" t="s">
        <v>30</v>
      </c>
      <c r="F5" s="6" t="s">
        <v>31</v>
      </c>
    </row>
    <row r="6" spans="1:6" ht="15">
      <c r="A6" s="71" t="s">
        <v>32</v>
      </c>
      <c r="B6" s="72" t="s">
        <v>33</v>
      </c>
      <c r="C6" s="72">
        <v>23</v>
      </c>
      <c r="D6" s="91">
        <f>SUM('20A-učebna'!G24)</f>
        <v>0</v>
      </c>
      <c r="E6" s="92">
        <f aca="true" t="shared" si="0" ref="E6:E13">SUM(C6*D6)</f>
        <v>0</v>
      </c>
      <c r="F6" s="92">
        <f aca="true" t="shared" si="1" ref="F6:F13">E6*1.21</f>
        <v>0</v>
      </c>
    </row>
    <row r="7" spans="1:6" ht="15">
      <c r="A7" s="69" t="s">
        <v>34</v>
      </c>
      <c r="B7" s="70" t="s">
        <v>33</v>
      </c>
      <c r="C7" s="70">
        <v>6</v>
      </c>
      <c r="D7" s="93">
        <f>'20B-učebna'!G24</f>
        <v>0</v>
      </c>
      <c r="E7" s="94">
        <f aca="true" t="shared" si="2" ref="E7">SUM(C7*D7)</f>
        <v>0</v>
      </c>
      <c r="F7" s="94">
        <f aca="true" t="shared" si="3" ref="F7">E7*1.21</f>
        <v>0</v>
      </c>
    </row>
    <row r="8" spans="1:6" ht="15">
      <c r="A8" s="73" t="s">
        <v>35</v>
      </c>
      <c r="B8" s="74" t="s">
        <v>33</v>
      </c>
      <c r="C8" s="74">
        <v>8</v>
      </c>
      <c r="D8" s="95">
        <f>SUM('21A-PCučebna'!G24)</f>
        <v>0</v>
      </c>
      <c r="E8" s="96">
        <f t="shared" si="0"/>
        <v>0</v>
      </c>
      <c r="F8" s="96">
        <f t="shared" si="1"/>
        <v>0</v>
      </c>
    </row>
    <row r="9" spans="1:6" ht="15">
      <c r="A9" s="75" t="s">
        <v>36</v>
      </c>
      <c r="B9" s="76" t="s">
        <v>33</v>
      </c>
      <c r="C9" s="76">
        <v>4</v>
      </c>
      <c r="D9" s="97">
        <f>'21B-PCučebna'!G24</f>
        <v>0</v>
      </c>
      <c r="E9" s="98">
        <f aca="true" t="shared" si="4" ref="E9">SUM(C9*D9)</f>
        <v>0</v>
      </c>
      <c r="F9" s="98">
        <f aca="true" t="shared" si="5" ref="F9">E9*1.21</f>
        <v>0</v>
      </c>
    </row>
    <row r="10" spans="1:6" ht="15">
      <c r="A10" s="85" t="s">
        <v>37</v>
      </c>
      <c r="B10" s="86" t="s">
        <v>33</v>
      </c>
      <c r="C10" s="86">
        <v>1</v>
      </c>
      <c r="D10" s="99">
        <f>SUM('31 - ZM'!G43)</f>
        <v>0</v>
      </c>
      <c r="E10" s="100">
        <f t="shared" si="0"/>
        <v>0</v>
      </c>
      <c r="F10" s="100">
        <f t="shared" si="1"/>
        <v>0</v>
      </c>
    </row>
    <row r="11" spans="1:6" ht="15">
      <c r="A11" s="77" t="s">
        <v>38</v>
      </c>
      <c r="B11" s="78" t="s">
        <v>33</v>
      </c>
      <c r="C11" s="78">
        <v>1</v>
      </c>
      <c r="D11" s="101">
        <f>SUM('34 - Aula'!G43)</f>
        <v>0</v>
      </c>
      <c r="E11" s="102">
        <f t="shared" si="0"/>
        <v>0</v>
      </c>
      <c r="F11" s="102">
        <f t="shared" si="1"/>
        <v>0</v>
      </c>
    </row>
    <row r="12" spans="1:6" ht="15">
      <c r="A12" s="79" t="s">
        <v>39</v>
      </c>
      <c r="B12" s="80" t="s">
        <v>33</v>
      </c>
      <c r="C12" s="80">
        <v>1</v>
      </c>
      <c r="D12" s="103">
        <f>SUM('Učebna A.118'!G27)</f>
        <v>0</v>
      </c>
      <c r="E12" s="104">
        <f t="shared" si="0"/>
        <v>0</v>
      </c>
      <c r="F12" s="104">
        <f t="shared" si="1"/>
        <v>0</v>
      </c>
    </row>
    <row r="13" spans="1:6" ht="15">
      <c r="A13" s="81" t="s">
        <v>40</v>
      </c>
      <c r="B13" s="82" t="s">
        <v>33</v>
      </c>
      <c r="C13" s="82">
        <v>1</v>
      </c>
      <c r="D13" s="105">
        <f>SUM(' 45 - Foyer'!G20)</f>
        <v>0</v>
      </c>
      <c r="E13" s="106">
        <f t="shared" si="0"/>
        <v>0</v>
      </c>
      <c r="F13" s="106">
        <f t="shared" si="1"/>
        <v>0</v>
      </c>
    </row>
    <row r="14" spans="1:6" ht="15">
      <c r="A14" s="83" t="s">
        <v>41</v>
      </c>
      <c r="B14" s="84" t="s">
        <v>33</v>
      </c>
      <c r="C14" s="84">
        <v>4</v>
      </c>
      <c r="D14" s="107">
        <f>'33 - KM2'!G12</f>
        <v>0</v>
      </c>
      <c r="E14" s="108">
        <f>SUM(C14*D14)</f>
        <v>0</v>
      </c>
      <c r="F14" s="108">
        <f>E14*1.21</f>
        <v>0</v>
      </c>
    </row>
    <row r="15" spans="1:6" ht="15.75" thickBot="1">
      <c r="A15" s="88" t="s">
        <v>42</v>
      </c>
      <c r="B15" s="89" t="s">
        <v>43</v>
      </c>
      <c r="C15" s="89">
        <v>1</v>
      </c>
      <c r="D15" s="109">
        <v>0</v>
      </c>
      <c r="E15" s="110">
        <f>C15*D15</f>
        <v>0</v>
      </c>
      <c r="F15" s="110">
        <f>E15*1.21</f>
        <v>0</v>
      </c>
    </row>
    <row r="16" spans="1:6" ht="16.5" thickBot="1" thickTop="1">
      <c r="A16" s="10" t="s">
        <v>44</v>
      </c>
      <c r="B16" s="12"/>
      <c r="C16" s="12"/>
      <c r="D16" s="111"/>
      <c r="E16" s="112">
        <f>SUM(E6:E15)</f>
        <v>0</v>
      </c>
      <c r="F16" s="113">
        <f>SUM(F6:F15)</f>
        <v>0</v>
      </c>
    </row>
    <row r="17" ht="15.75" thickTop="1"/>
  </sheetData>
  <sheetProtection algorithmName="SHA-512" hashValue="ZJyeDC769nRtNiwy13Hz6Qk93V7OID3GRNa4IBMAL0Zba07xNa+cCyxX5oKAcWKumx5rzdc1f1dFfPJFaRuZNg==" saltValue="3bOWxMfXdEKpdUHzZ5wMqA==" spinCount="100000" sheet="1" selectLockedCells="1"/>
  <mergeCells count="1">
    <mergeCell ref="A1:G1"/>
  </mergeCells>
  <printOptions horizontalCentered="1"/>
  <pageMargins left="0.2362204724409449" right="0.2362204724409449" top="0.35433070866141736" bottom="0.5511811023622047" header="0.5118110236220472" footer="0.31496062992125984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0A91-EF0B-4897-ADC4-9D87790AFAFB}">
  <dimension ref="A1:G57"/>
  <sheetViews>
    <sheetView zoomScale="125" zoomScaleNormal="125" workbookViewId="0" topLeftCell="A1">
      <pane ySplit="3" topLeftCell="A8" activePane="bottomLeft" state="frozen"/>
      <selection pane="bottomLeft" activeCell="F23" sqref="F23"/>
    </sheetView>
  </sheetViews>
  <sheetFormatPr defaultColWidth="8.8515625" defaultRowHeight="15"/>
  <cols>
    <col min="1" max="1" width="16.28125" style="123" customWidth="1"/>
    <col min="2" max="2" width="46.7109375" style="123" customWidth="1"/>
    <col min="3" max="3" width="15.8515625" style="123" customWidth="1"/>
    <col min="4" max="4" width="8.8515625" style="68" customWidth="1"/>
    <col min="5" max="256" width="8.8515625" style="123" customWidth="1"/>
    <col min="257" max="257" width="18.7109375" style="123" customWidth="1"/>
    <col min="258" max="258" width="46.7109375" style="123" customWidth="1"/>
    <col min="259" max="512" width="8.8515625" style="123" customWidth="1"/>
    <col min="513" max="513" width="18.7109375" style="123" customWidth="1"/>
    <col min="514" max="514" width="46.7109375" style="123" customWidth="1"/>
    <col min="515" max="768" width="8.8515625" style="123" customWidth="1"/>
    <col min="769" max="769" width="18.7109375" style="123" customWidth="1"/>
    <col min="770" max="770" width="46.7109375" style="123" customWidth="1"/>
    <col min="771" max="1024" width="8.8515625" style="123" customWidth="1"/>
    <col min="1025" max="1025" width="18.7109375" style="123" customWidth="1"/>
    <col min="1026" max="1026" width="46.7109375" style="123" customWidth="1"/>
    <col min="1027" max="1280" width="8.8515625" style="123" customWidth="1"/>
    <col min="1281" max="1281" width="18.7109375" style="123" customWidth="1"/>
    <col min="1282" max="1282" width="46.7109375" style="123" customWidth="1"/>
    <col min="1283" max="1536" width="8.8515625" style="123" customWidth="1"/>
    <col min="1537" max="1537" width="18.7109375" style="123" customWidth="1"/>
    <col min="1538" max="1538" width="46.7109375" style="123" customWidth="1"/>
    <col min="1539" max="1792" width="8.8515625" style="123" customWidth="1"/>
    <col min="1793" max="1793" width="18.7109375" style="123" customWidth="1"/>
    <col min="1794" max="1794" width="46.7109375" style="123" customWidth="1"/>
    <col min="1795" max="2048" width="8.8515625" style="123" customWidth="1"/>
    <col min="2049" max="2049" width="18.7109375" style="123" customWidth="1"/>
    <col min="2050" max="2050" width="46.7109375" style="123" customWidth="1"/>
    <col min="2051" max="2304" width="8.8515625" style="123" customWidth="1"/>
    <col min="2305" max="2305" width="18.7109375" style="123" customWidth="1"/>
    <col min="2306" max="2306" width="46.7109375" style="123" customWidth="1"/>
    <col min="2307" max="2560" width="8.8515625" style="123" customWidth="1"/>
    <col min="2561" max="2561" width="18.7109375" style="123" customWidth="1"/>
    <col min="2562" max="2562" width="46.7109375" style="123" customWidth="1"/>
    <col min="2563" max="2816" width="8.8515625" style="123" customWidth="1"/>
    <col min="2817" max="2817" width="18.7109375" style="123" customWidth="1"/>
    <col min="2818" max="2818" width="46.7109375" style="123" customWidth="1"/>
    <col min="2819" max="3072" width="8.8515625" style="123" customWidth="1"/>
    <col min="3073" max="3073" width="18.7109375" style="123" customWidth="1"/>
    <col min="3074" max="3074" width="46.7109375" style="123" customWidth="1"/>
    <col min="3075" max="3328" width="8.8515625" style="123" customWidth="1"/>
    <col min="3329" max="3329" width="18.7109375" style="123" customWidth="1"/>
    <col min="3330" max="3330" width="46.7109375" style="123" customWidth="1"/>
    <col min="3331" max="3584" width="8.8515625" style="123" customWidth="1"/>
    <col min="3585" max="3585" width="18.7109375" style="123" customWidth="1"/>
    <col min="3586" max="3586" width="46.7109375" style="123" customWidth="1"/>
    <col min="3587" max="3840" width="8.8515625" style="123" customWidth="1"/>
    <col min="3841" max="3841" width="18.7109375" style="123" customWidth="1"/>
    <col min="3842" max="3842" width="46.7109375" style="123" customWidth="1"/>
    <col min="3843" max="4096" width="8.8515625" style="123" customWidth="1"/>
    <col min="4097" max="4097" width="18.7109375" style="123" customWidth="1"/>
    <col min="4098" max="4098" width="46.7109375" style="123" customWidth="1"/>
    <col min="4099" max="4352" width="8.8515625" style="123" customWidth="1"/>
    <col min="4353" max="4353" width="18.7109375" style="123" customWidth="1"/>
    <col min="4354" max="4354" width="46.7109375" style="123" customWidth="1"/>
    <col min="4355" max="4608" width="8.8515625" style="123" customWidth="1"/>
    <col min="4609" max="4609" width="18.7109375" style="123" customWidth="1"/>
    <col min="4610" max="4610" width="46.7109375" style="123" customWidth="1"/>
    <col min="4611" max="4864" width="8.8515625" style="123" customWidth="1"/>
    <col min="4865" max="4865" width="18.7109375" style="123" customWidth="1"/>
    <col min="4866" max="4866" width="46.7109375" style="123" customWidth="1"/>
    <col min="4867" max="5120" width="8.8515625" style="123" customWidth="1"/>
    <col min="5121" max="5121" width="18.7109375" style="123" customWidth="1"/>
    <col min="5122" max="5122" width="46.7109375" style="123" customWidth="1"/>
    <col min="5123" max="5376" width="8.8515625" style="123" customWidth="1"/>
    <col min="5377" max="5377" width="18.7109375" style="123" customWidth="1"/>
    <col min="5378" max="5378" width="46.7109375" style="123" customWidth="1"/>
    <col min="5379" max="5632" width="8.8515625" style="123" customWidth="1"/>
    <col min="5633" max="5633" width="18.7109375" style="123" customWidth="1"/>
    <col min="5634" max="5634" width="46.7109375" style="123" customWidth="1"/>
    <col min="5635" max="5888" width="8.8515625" style="123" customWidth="1"/>
    <col min="5889" max="5889" width="18.7109375" style="123" customWidth="1"/>
    <col min="5890" max="5890" width="46.7109375" style="123" customWidth="1"/>
    <col min="5891" max="6144" width="8.8515625" style="123" customWidth="1"/>
    <col min="6145" max="6145" width="18.7109375" style="123" customWidth="1"/>
    <col min="6146" max="6146" width="46.7109375" style="123" customWidth="1"/>
    <col min="6147" max="6400" width="8.8515625" style="123" customWidth="1"/>
    <col min="6401" max="6401" width="18.7109375" style="123" customWidth="1"/>
    <col min="6402" max="6402" width="46.7109375" style="123" customWidth="1"/>
    <col min="6403" max="6656" width="8.8515625" style="123" customWidth="1"/>
    <col min="6657" max="6657" width="18.7109375" style="123" customWidth="1"/>
    <col min="6658" max="6658" width="46.7109375" style="123" customWidth="1"/>
    <col min="6659" max="6912" width="8.8515625" style="123" customWidth="1"/>
    <col min="6913" max="6913" width="18.7109375" style="123" customWidth="1"/>
    <col min="6914" max="6914" width="46.7109375" style="123" customWidth="1"/>
    <col min="6915" max="7168" width="8.8515625" style="123" customWidth="1"/>
    <col min="7169" max="7169" width="18.7109375" style="123" customWidth="1"/>
    <col min="7170" max="7170" width="46.7109375" style="123" customWidth="1"/>
    <col min="7171" max="7424" width="8.8515625" style="123" customWidth="1"/>
    <col min="7425" max="7425" width="18.7109375" style="123" customWidth="1"/>
    <col min="7426" max="7426" width="46.7109375" style="123" customWidth="1"/>
    <col min="7427" max="7680" width="8.8515625" style="123" customWidth="1"/>
    <col min="7681" max="7681" width="18.7109375" style="123" customWidth="1"/>
    <col min="7682" max="7682" width="46.7109375" style="123" customWidth="1"/>
    <col min="7683" max="7936" width="8.8515625" style="123" customWidth="1"/>
    <col min="7937" max="7937" width="18.7109375" style="123" customWidth="1"/>
    <col min="7938" max="7938" width="46.7109375" style="123" customWidth="1"/>
    <col min="7939" max="8192" width="8.8515625" style="123" customWidth="1"/>
    <col min="8193" max="8193" width="18.7109375" style="123" customWidth="1"/>
    <col min="8194" max="8194" width="46.7109375" style="123" customWidth="1"/>
    <col min="8195" max="8448" width="8.8515625" style="123" customWidth="1"/>
    <col min="8449" max="8449" width="18.7109375" style="123" customWidth="1"/>
    <col min="8450" max="8450" width="46.7109375" style="123" customWidth="1"/>
    <col min="8451" max="8704" width="8.8515625" style="123" customWidth="1"/>
    <col min="8705" max="8705" width="18.7109375" style="123" customWidth="1"/>
    <col min="8706" max="8706" width="46.7109375" style="123" customWidth="1"/>
    <col min="8707" max="8960" width="8.8515625" style="123" customWidth="1"/>
    <col min="8961" max="8961" width="18.7109375" style="123" customWidth="1"/>
    <col min="8962" max="8962" width="46.7109375" style="123" customWidth="1"/>
    <col min="8963" max="9216" width="8.8515625" style="123" customWidth="1"/>
    <col min="9217" max="9217" width="18.7109375" style="123" customWidth="1"/>
    <col min="9218" max="9218" width="46.7109375" style="123" customWidth="1"/>
    <col min="9219" max="9472" width="8.8515625" style="123" customWidth="1"/>
    <col min="9473" max="9473" width="18.7109375" style="123" customWidth="1"/>
    <col min="9474" max="9474" width="46.7109375" style="123" customWidth="1"/>
    <col min="9475" max="9728" width="8.8515625" style="123" customWidth="1"/>
    <col min="9729" max="9729" width="18.7109375" style="123" customWidth="1"/>
    <col min="9730" max="9730" width="46.7109375" style="123" customWidth="1"/>
    <col min="9731" max="9984" width="8.8515625" style="123" customWidth="1"/>
    <col min="9985" max="9985" width="18.7109375" style="123" customWidth="1"/>
    <col min="9986" max="9986" width="46.7109375" style="123" customWidth="1"/>
    <col min="9987" max="10240" width="8.8515625" style="123" customWidth="1"/>
    <col min="10241" max="10241" width="18.7109375" style="123" customWidth="1"/>
    <col min="10242" max="10242" width="46.7109375" style="123" customWidth="1"/>
    <col min="10243" max="10496" width="8.8515625" style="123" customWidth="1"/>
    <col min="10497" max="10497" width="18.7109375" style="123" customWidth="1"/>
    <col min="10498" max="10498" width="46.7109375" style="123" customWidth="1"/>
    <col min="10499" max="10752" width="8.8515625" style="123" customWidth="1"/>
    <col min="10753" max="10753" width="18.7109375" style="123" customWidth="1"/>
    <col min="10754" max="10754" width="46.7109375" style="123" customWidth="1"/>
    <col min="10755" max="11008" width="8.8515625" style="123" customWidth="1"/>
    <col min="11009" max="11009" width="18.7109375" style="123" customWidth="1"/>
    <col min="11010" max="11010" width="46.7109375" style="123" customWidth="1"/>
    <col min="11011" max="11264" width="8.8515625" style="123" customWidth="1"/>
    <col min="11265" max="11265" width="18.7109375" style="123" customWidth="1"/>
    <col min="11266" max="11266" width="46.7109375" style="123" customWidth="1"/>
    <col min="11267" max="11520" width="8.8515625" style="123" customWidth="1"/>
    <col min="11521" max="11521" width="18.7109375" style="123" customWidth="1"/>
    <col min="11522" max="11522" width="46.7109375" style="123" customWidth="1"/>
    <col min="11523" max="11776" width="8.8515625" style="123" customWidth="1"/>
    <col min="11777" max="11777" width="18.7109375" style="123" customWidth="1"/>
    <col min="11778" max="11778" width="46.7109375" style="123" customWidth="1"/>
    <col min="11779" max="12032" width="8.8515625" style="123" customWidth="1"/>
    <col min="12033" max="12033" width="18.7109375" style="123" customWidth="1"/>
    <col min="12034" max="12034" width="46.7109375" style="123" customWidth="1"/>
    <col min="12035" max="12288" width="8.8515625" style="123" customWidth="1"/>
    <col min="12289" max="12289" width="18.7109375" style="123" customWidth="1"/>
    <col min="12290" max="12290" width="46.7109375" style="123" customWidth="1"/>
    <col min="12291" max="12544" width="8.8515625" style="123" customWidth="1"/>
    <col min="12545" max="12545" width="18.7109375" style="123" customWidth="1"/>
    <col min="12546" max="12546" width="46.7109375" style="123" customWidth="1"/>
    <col min="12547" max="12800" width="8.8515625" style="123" customWidth="1"/>
    <col min="12801" max="12801" width="18.7109375" style="123" customWidth="1"/>
    <col min="12802" max="12802" width="46.7109375" style="123" customWidth="1"/>
    <col min="12803" max="13056" width="8.8515625" style="123" customWidth="1"/>
    <col min="13057" max="13057" width="18.7109375" style="123" customWidth="1"/>
    <col min="13058" max="13058" width="46.7109375" style="123" customWidth="1"/>
    <col min="13059" max="13312" width="8.8515625" style="123" customWidth="1"/>
    <col min="13313" max="13313" width="18.7109375" style="123" customWidth="1"/>
    <col min="13314" max="13314" width="46.7109375" style="123" customWidth="1"/>
    <col min="13315" max="13568" width="8.8515625" style="123" customWidth="1"/>
    <col min="13569" max="13569" width="18.7109375" style="123" customWidth="1"/>
    <col min="13570" max="13570" width="46.7109375" style="123" customWidth="1"/>
    <col min="13571" max="13824" width="8.8515625" style="123" customWidth="1"/>
    <col min="13825" max="13825" width="18.7109375" style="123" customWidth="1"/>
    <col min="13826" max="13826" width="46.7109375" style="123" customWidth="1"/>
    <col min="13827" max="14080" width="8.8515625" style="123" customWidth="1"/>
    <col min="14081" max="14081" width="18.7109375" style="123" customWidth="1"/>
    <col min="14082" max="14082" width="46.7109375" style="123" customWidth="1"/>
    <col min="14083" max="14336" width="8.8515625" style="123" customWidth="1"/>
    <col min="14337" max="14337" width="18.7109375" style="123" customWidth="1"/>
    <col min="14338" max="14338" width="46.7109375" style="123" customWidth="1"/>
    <col min="14339" max="14592" width="8.8515625" style="123" customWidth="1"/>
    <col min="14593" max="14593" width="18.7109375" style="123" customWidth="1"/>
    <col min="14594" max="14594" width="46.7109375" style="123" customWidth="1"/>
    <col min="14595" max="14848" width="8.8515625" style="123" customWidth="1"/>
    <col min="14849" max="14849" width="18.7109375" style="123" customWidth="1"/>
    <col min="14850" max="14850" width="46.7109375" style="123" customWidth="1"/>
    <col min="14851" max="15104" width="8.8515625" style="123" customWidth="1"/>
    <col min="15105" max="15105" width="18.7109375" style="123" customWidth="1"/>
    <col min="15106" max="15106" width="46.7109375" style="123" customWidth="1"/>
    <col min="15107" max="15360" width="8.8515625" style="123" customWidth="1"/>
    <col min="15361" max="15361" width="18.7109375" style="123" customWidth="1"/>
    <col min="15362" max="15362" width="46.7109375" style="123" customWidth="1"/>
    <col min="15363" max="15616" width="8.8515625" style="123" customWidth="1"/>
    <col min="15617" max="15617" width="18.7109375" style="123" customWidth="1"/>
    <col min="15618" max="15618" width="46.7109375" style="123" customWidth="1"/>
    <col min="15619" max="15872" width="8.8515625" style="123" customWidth="1"/>
    <col min="15873" max="15873" width="18.7109375" style="123" customWidth="1"/>
    <col min="15874" max="15874" width="46.7109375" style="123" customWidth="1"/>
    <col min="15875" max="16128" width="8.8515625" style="123" customWidth="1"/>
    <col min="16129" max="16129" width="18.7109375" style="123" customWidth="1"/>
    <col min="16130" max="16130" width="46.7109375" style="123" customWidth="1"/>
    <col min="16131" max="16384" width="8.8515625" style="123" customWidth="1"/>
  </cols>
  <sheetData>
    <row r="1" spans="1:4" s="125" customFormat="1" ht="25.5" customHeight="1">
      <c r="A1" s="129" t="s">
        <v>45</v>
      </c>
      <c r="B1" s="174" t="s">
        <v>46</v>
      </c>
      <c r="C1" s="174"/>
      <c r="D1" s="174"/>
    </row>
    <row r="2" spans="1:2" s="126" customFormat="1" ht="9" customHeight="1">
      <c r="A2" s="173"/>
      <c r="B2" s="173"/>
    </row>
    <row r="3" spans="1:7" s="128" customFormat="1" ht="15">
      <c r="A3" s="65" t="s">
        <v>49</v>
      </c>
      <c r="B3" s="130" t="s">
        <v>50</v>
      </c>
      <c r="C3" s="140" t="s">
        <v>225</v>
      </c>
      <c r="D3" s="141" t="s">
        <v>47</v>
      </c>
      <c r="G3" s="126"/>
    </row>
    <row r="4" spans="1:4" ht="15">
      <c r="A4" s="66" t="s">
        <v>223</v>
      </c>
      <c r="B4" s="131" t="s">
        <v>52</v>
      </c>
      <c r="C4" s="142">
        <f>'34 - Aula'!G43</f>
        <v>0</v>
      </c>
      <c r="D4" s="143"/>
    </row>
    <row r="5" spans="1:4" ht="15">
      <c r="A5" s="66" t="s">
        <v>53</v>
      </c>
      <c r="B5" s="132" t="s">
        <v>54</v>
      </c>
      <c r="C5" s="142">
        <f>'20A-učebna'!G24</f>
        <v>0</v>
      </c>
      <c r="D5" s="143" t="s">
        <v>48</v>
      </c>
    </row>
    <row r="6" spans="1:4" ht="15">
      <c r="A6" s="66" t="s">
        <v>55</v>
      </c>
      <c r="B6" s="132" t="s">
        <v>54</v>
      </c>
      <c r="C6" s="142">
        <f>C5</f>
        <v>0</v>
      </c>
      <c r="D6" s="143" t="s">
        <v>48</v>
      </c>
    </row>
    <row r="7" spans="1:4" ht="15">
      <c r="A7" s="67" t="s">
        <v>56</v>
      </c>
      <c r="B7" s="132" t="s">
        <v>54</v>
      </c>
      <c r="C7" s="142">
        <f aca="true" t="shared" si="0" ref="C7:C11">C6</f>
        <v>0</v>
      </c>
      <c r="D7" s="143" t="s">
        <v>48</v>
      </c>
    </row>
    <row r="8" spans="1:4" ht="15">
      <c r="A8" s="67" t="s">
        <v>57</v>
      </c>
      <c r="B8" s="132" t="s">
        <v>54</v>
      </c>
      <c r="C8" s="142">
        <f t="shared" si="0"/>
        <v>0</v>
      </c>
      <c r="D8" s="143" t="s">
        <v>48</v>
      </c>
    </row>
    <row r="9" spans="1:4" ht="15">
      <c r="A9" s="67" t="s">
        <v>58</v>
      </c>
      <c r="B9" s="132" t="s">
        <v>54</v>
      </c>
      <c r="C9" s="142">
        <f t="shared" si="0"/>
        <v>0</v>
      </c>
      <c r="D9" s="143" t="s">
        <v>48</v>
      </c>
    </row>
    <row r="10" spans="1:4" ht="15">
      <c r="A10" s="66" t="s">
        <v>59</v>
      </c>
      <c r="B10" s="132" t="s">
        <v>54</v>
      </c>
      <c r="C10" s="142">
        <f t="shared" si="0"/>
        <v>0</v>
      </c>
      <c r="D10" s="143" t="s">
        <v>48</v>
      </c>
    </row>
    <row r="11" spans="1:4" ht="15">
      <c r="A11" s="66" t="s">
        <v>60</v>
      </c>
      <c r="B11" s="132" t="s">
        <v>54</v>
      </c>
      <c r="C11" s="142">
        <f t="shared" si="0"/>
        <v>0</v>
      </c>
      <c r="D11" s="143" t="s">
        <v>48</v>
      </c>
    </row>
    <row r="12" spans="1:4" ht="15">
      <c r="A12" s="66" t="s">
        <v>61</v>
      </c>
      <c r="B12" s="133" t="s">
        <v>62</v>
      </c>
      <c r="C12" s="142">
        <f>'Učebna A.118'!G27</f>
        <v>0</v>
      </c>
      <c r="D12" s="143" t="s">
        <v>48</v>
      </c>
    </row>
    <row r="13" spans="1:4" ht="15">
      <c r="A13" s="66" t="s">
        <v>63</v>
      </c>
      <c r="B13" s="134" t="s">
        <v>64</v>
      </c>
      <c r="C13" s="142">
        <f>'21B-PCučebna'!G24</f>
        <v>0</v>
      </c>
      <c r="D13" s="143" t="s">
        <v>51</v>
      </c>
    </row>
    <row r="14" spans="1:4" ht="15">
      <c r="A14" s="66" t="s">
        <v>65</v>
      </c>
      <c r="B14" s="134" t="s">
        <v>64</v>
      </c>
      <c r="C14" s="142">
        <f>$C$13</f>
        <v>0</v>
      </c>
      <c r="D14" s="143" t="s">
        <v>51</v>
      </c>
    </row>
    <row r="15" spans="1:4" ht="15">
      <c r="A15" s="66" t="s">
        <v>66</v>
      </c>
      <c r="B15" s="134" t="s">
        <v>64</v>
      </c>
      <c r="C15" s="142">
        <f>$C$13</f>
        <v>0</v>
      </c>
      <c r="D15" s="143" t="s">
        <v>51</v>
      </c>
    </row>
    <row r="16" spans="1:4" ht="15">
      <c r="A16" s="66" t="s">
        <v>67</v>
      </c>
      <c r="B16" s="135" t="s">
        <v>68</v>
      </c>
      <c r="C16" s="142">
        <f>'21A-PCučebna'!G24</f>
        <v>0</v>
      </c>
      <c r="D16" s="143" t="s">
        <v>48</v>
      </c>
    </row>
    <row r="17" spans="1:4" ht="15">
      <c r="A17" s="66" t="s">
        <v>69</v>
      </c>
      <c r="B17" s="132" t="s">
        <v>54</v>
      </c>
      <c r="C17" s="142">
        <f>C16</f>
        <v>0</v>
      </c>
      <c r="D17" s="143" t="s">
        <v>48</v>
      </c>
    </row>
    <row r="18" spans="1:4" ht="15">
      <c r="A18" s="66" t="s">
        <v>70</v>
      </c>
      <c r="B18" s="134" t="s">
        <v>64</v>
      </c>
      <c r="C18" s="142">
        <f>$C$13</f>
        <v>0</v>
      </c>
      <c r="D18" s="143" t="s">
        <v>51</v>
      </c>
    </row>
    <row r="19" spans="1:4" ht="15">
      <c r="A19" s="66" t="s">
        <v>71</v>
      </c>
      <c r="B19" s="136" t="s">
        <v>72</v>
      </c>
      <c r="C19" s="142">
        <f>'20B-učebna'!G24</f>
        <v>0</v>
      </c>
      <c r="D19" s="143" t="s">
        <v>51</v>
      </c>
    </row>
    <row r="20" spans="1:4" ht="15">
      <c r="A20" s="66" t="s">
        <v>73</v>
      </c>
      <c r="B20" s="132" t="s">
        <v>54</v>
      </c>
      <c r="C20" s="142">
        <f aca="true" t="shared" si="1" ref="C20:C21">C19</f>
        <v>0</v>
      </c>
      <c r="D20" s="143" t="s">
        <v>48</v>
      </c>
    </row>
    <row r="21" spans="1:4" ht="15">
      <c r="A21" s="66" t="s">
        <v>74</v>
      </c>
      <c r="B21" s="132" t="s">
        <v>54</v>
      </c>
      <c r="C21" s="142">
        <f t="shared" si="1"/>
        <v>0</v>
      </c>
      <c r="D21" s="143" t="s">
        <v>48</v>
      </c>
    </row>
    <row r="22" spans="1:4" ht="15">
      <c r="A22" s="66" t="s">
        <v>75</v>
      </c>
      <c r="B22" s="136" t="s">
        <v>72</v>
      </c>
      <c r="C22" s="142">
        <f>$C$19</f>
        <v>0</v>
      </c>
      <c r="D22" s="143" t="s">
        <v>51</v>
      </c>
    </row>
    <row r="23" spans="1:4" ht="15">
      <c r="A23" s="66" t="s">
        <v>76</v>
      </c>
      <c r="B23" s="132" t="s">
        <v>54</v>
      </c>
      <c r="C23" s="142">
        <f>C22</f>
        <v>0</v>
      </c>
      <c r="D23" s="143" t="s">
        <v>48</v>
      </c>
    </row>
    <row r="24" spans="1:4" ht="15">
      <c r="A24" s="66" t="s">
        <v>77</v>
      </c>
      <c r="B24" s="136" t="s">
        <v>72</v>
      </c>
      <c r="C24" s="142">
        <f>$C$19</f>
        <v>0</v>
      </c>
      <c r="D24" s="143" t="s">
        <v>51</v>
      </c>
    </row>
    <row r="25" spans="1:4" ht="15">
      <c r="A25" s="66" t="s">
        <v>78</v>
      </c>
      <c r="B25" s="132" t="s">
        <v>54</v>
      </c>
      <c r="C25" s="142">
        <f aca="true" t="shared" si="2" ref="C25:C26">C24</f>
        <v>0</v>
      </c>
      <c r="D25" s="143" t="s">
        <v>48</v>
      </c>
    </row>
    <row r="26" spans="1:4" ht="15">
      <c r="A26" s="66" t="s">
        <v>79</v>
      </c>
      <c r="B26" s="132" t="s">
        <v>54</v>
      </c>
      <c r="C26" s="142">
        <f t="shared" si="2"/>
        <v>0</v>
      </c>
      <c r="D26" s="143" t="s">
        <v>48</v>
      </c>
    </row>
    <row r="27" spans="1:4" ht="15">
      <c r="A27" s="66" t="s">
        <v>80</v>
      </c>
      <c r="B27" s="135" t="s">
        <v>68</v>
      </c>
      <c r="C27" s="142">
        <f>$C$16</f>
        <v>0</v>
      </c>
      <c r="D27" s="143" t="s">
        <v>48</v>
      </c>
    </row>
    <row r="28" spans="1:4" ht="15">
      <c r="A28" s="66" t="s">
        <v>81</v>
      </c>
      <c r="B28" s="135" t="s">
        <v>68</v>
      </c>
      <c r="C28" s="142">
        <f>$C$16</f>
        <v>0</v>
      </c>
      <c r="D28" s="143" t="s">
        <v>48</v>
      </c>
    </row>
    <row r="29" spans="1:4" ht="15">
      <c r="A29" s="66" t="s">
        <v>82</v>
      </c>
      <c r="B29" s="132" t="s">
        <v>54</v>
      </c>
      <c r="C29" s="142">
        <f aca="true" t="shared" si="3" ref="C29:C30">C28</f>
        <v>0</v>
      </c>
      <c r="D29" s="143" t="s">
        <v>48</v>
      </c>
    </row>
    <row r="30" spans="1:4" ht="15">
      <c r="A30" s="66" t="s">
        <v>83</v>
      </c>
      <c r="B30" s="132" t="s">
        <v>54</v>
      </c>
      <c r="C30" s="142">
        <f t="shared" si="3"/>
        <v>0</v>
      </c>
      <c r="D30" s="143" t="s">
        <v>48</v>
      </c>
    </row>
    <row r="31" spans="1:4" ht="15">
      <c r="A31" s="66" t="s">
        <v>84</v>
      </c>
      <c r="B31" s="135" t="s">
        <v>68</v>
      </c>
      <c r="C31" s="142">
        <f>$C$16</f>
        <v>0</v>
      </c>
      <c r="D31" s="143" t="s">
        <v>48</v>
      </c>
    </row>
    <row r="32" spans="1:4" ht="15">
      <c r="A32" s="66" t="s">
        <v>85</v>
      </c>
      <c r="B32" s="132" t="s">
        <v>54</v>
      </c>
      <c r="C32" s="142">
        <f>C31</f>
        <v>0</v>
      </c>
      <c r="D32" s="143" t="s">
        <v>48</v>
      </c>
    </row>
    <row r="33" spans="1:4" ht="15">
      <c r="A33" s="66" t="s">
        <v>86</v>
      </c>
      <c r="B33" s="135" t="s">
        <v>68</v>
      </c>
      <c r="C33" s="142">
        <f>$C$16</f>
        <v>0</v>
      </c>
      <c r="D33" s="143" t="s">
        <v>48</v>
      </c>
    </row>
    <row r="34" spans="1:4" ht="15">
      <c r="A34" s="66" t="s">
        <v>87</v>
      </c>
      <c r="B34" s="136" t="s">
        <v>72</v>
      </c>
      <c r="C34" s="142">
        <f aca="true" t="shared" si="4" ref="C34:C36">$C$19</f>
        <v>0</v>
      </c>
      <c r="D34" s="143" t="s">
        <v>51</v>
      </c>
    </row>
    <row r="35" spans="1:4" ht="15">
      <c r="A35" s="66" t="s">
        <v>88</v>
      </c>
      <c r="B35" s="136" t="s">
        <v>72</v>
      </c>
      <c r="C35" s="142">
        <f t="shared" si="4"/>
        <v>0</v>
      </c>
      <c r="D35" s="143" t="s">
        <v>51</v>
      </c>
    </row>
    <row r="36" spans="1:4" ht="15">
      <c r="A36" s="66" t="s">
        <v>89</v>
      </c>
      <c r="B36" s="136" t="s">
        <v>72</v>
      </c>
      <c r="C36" s="142">
        <f t="shared" si="4"/>
        <v>0</v>
      </c>
      <c r="D36" s="143" t="s">
        <v>51</v>
      </c>
    </row>
    <row r="37" spans="1:4" ht="15">
      <c r="A37" s="66" t="s">
        <v>90</v>
      </c>
      <c r="B37" s="135" t="s">
        <v>68</v>
      </c>
      <c r="C37" s="142">
        <f>$C$16</f>
        <v>0</v>
      </c>
      <c r="D37" s="143" t="s">
        <v>48</v>
      </c>
    </row>
    <row r="38" spans="1:4" ht="15">
      <c r="A38" s="66" t="s">
        <v>91</v>
      </c>
      <c r="B38" s="132" t="s">
        <v>54</v>
      </c>
      <c r="C38" s="142">
        <f>C37</f>
        <v>0</v>
      </c>
      <c r="D38" s="143" t="s">
        <v>48</v>
      </c>
    </row>
    <row r="39" spans="1:4" ht="15">
      <c r="A39" s="66" t="s">
        <v>92</v>
      </c>
      <c r="B39" s="135" t="s">
        <v>68</v>
      </c>
      <c r="C39" s="142">
        <f>$C$16</f>
        <v>0</v>
      </c>
      <c r="D39" s="143" t="s">
        <v>48</v>
      </c>
    </row>
    <row r="40" spans="1:4" ht="15">
      <c r="A40" s="66" t="s">
        <v>93</v>
      </c>
      <c r="B40" s="132" t="s">
        <v>54</v>
      </c>
      <c r="C40" s="142">
        <f>C39</f>
        <v>0</v>
      </c>
      <c r="D40" s="143" t="s">
        <v>48</v>
      </c>
    </row>
    <row r="41" spans="1:4" ht="15">
      <c r="A41" s="66" t="s">
        <v>94</v>
      </c>
      <c r="B41" s="135" t="s">
        <v>68</v>
      </c>
      <c r="C41" s="142">
        <f>$C$16</f>
        <v>0</v>
      </c>
      <c r="D41" s="143" t="s">
        <v>48</v>
      </c>
    </row>
    <row r="42" spans="1:4" ht="15">
      <c r="A42" s="66" t="s">
        <v>95</v>
      </c>
      <c r="B42" s="132" t="s">
        <v>54</v>
      </c>
      <c r="C42" s="142">
        <f aca="true" t="shared" si="5" ref="C42:C46">C41</f>
        <v>0</v>
      </c>
      <c r="D42" s="143" t="s">
        <v>48</v>
      </c>
    </row>
    <row r="43" spans="1:4" ht="15">
      <c r="A43" s="66" t="s">
        <v>96</v>
      </c>
      <c r="B43" s="132" t="s">
        <v>54</v>
      </c>
      <c r="C43" s="142">
        <f t="shared" si="5"/>
        <v>0</v>
      </c>
      <c r="D43" s="143" t="s">
        <v>48</v>
      </c>
    </row>
    <row r="44" spans="1:4" ht="15">
      <c r="A44" s="66" t="s">
        <v>97</v>
      </c>
      <c r="B44" s="132" t="s">
        <v>54</v>
      </c>
      <c r="C44" s="142">
        <f t="shared" si="5"/>
        <v>0</v>
      </c>
      <c r="D44" s="143" t="s">
        <v>48</v>
      </c>
    </row>
    <row r="45" spans="1:4" ht="15">
      <c r="A45" s="66" t="s">
        <v>98</v>
      </c>
      <c r="B45" s="132" t="s">
        <v>54</v>
      </c>
      <c r="C45" s="142">
        <f t="shared" si="5"/>
        <v>0</v>
      </c>
      <c r="D45" s="143" t="s">
        <v>48</v>
      </c>
    </row>
    <row r="46" spans="1:4" ht="15">
      <c r="A46" s="66" t="s">
        <v>99</v>
      </c>
      <c r="B46" s="132" t="s">
        <v>54</v>
      </c>
      <c r="C46" s="142">
        <f t="shared" si="5"/>
        <v>0</v>
      </c>
      <c r="D46" s="143" t="s">
        <v>48</v>
      </c>
    </row>
    <row r="47" spans="1:4" ht="15">
      <c r="A47" s="66" t="s">
        <v>100</v>
      </c>
      <c r="B47" s="137" t="s">
        <v>101</v>
      </c>
      <c r="C47" s="142">
        <f>'33 - KM2'!G12</f>
        <v>0</v>
      </c>
      <c r="D47" s="143"/>
    </row>
    <row r="48" spans="1:4" ht="15">
      <c r="A48" s="66" t="s">
        <v>102</v>
      </c>
      <c r="B48" s="137" t="s">
        <v>101</v>
      </c>
      <c r="C48" s="142">
        <f>$C$47</f>
        <v>0</v>
      </c>
      <c r="D48" s="143"/>
    </row>
    <row r="49" spans="1:4" ht="15">
      <c r="A49" s="66" t="s">
        <v>224</v>
      </c>
      <c r="B49" s="138" t="s">
        <v>103</v>
      </c>
      <c r="C49" s="142">
        <f>'31 - ZM'!G43</f>
        <v>0</v>
      </c>
      <c r="D49" s="143"/>
    </row>
    <row r="50" spans="1:4" ht="15">
      <c r="A50" s="66" t="s">
        <v>104</v>
      </c>
      <c r="B50" s="137" t="s">
        <v>101</v>
      </c>
      <c r="C50" s="142">
        <f>$C$47</f>
        <v>0</v>
      </c>
      <c r="D50" s="143"/>
    </row>
    <row r="51" spans="1:4" ht="15">
      <c r="A51" s="66" t="s">
        <v>105</v>
      </c>
      <c r="B51" s="137" t="s">
        <v>101</v>
      </c>
      <c r="C51" s="142">
        <f>$C$47</f>
        <v>0</v>
      </c>
      <c r="D51" s="143"/>
    </row>
    <row r="52" spans="1:4" ht="15">
      <c r="A52" s="66"/>
      <c r="B52" s="139" t="s">
        <v>106</v>
      </c>
      <c r="C52" s="142">
        <f>' 45 - Foyer'!G20</f>
        <v>0</v>
      </c>
      <c r="D52" s="143"/>
    </row>
    <row r="54" spans="2:3" ht="15">
      <c r="B54" s="123" t="s">
        <v>226</v>
      </c>
      <c r="C54" s="124">
        <f>SUM(C4:C53)</f>
        <v>0</v>
      </c>
    </row>
    <row r="55" spans="1:3" ht="15">
      <c r="A55" s="123" t="s">
        <v>229</v>
      </c>
      <c r="B55" s="126"/>
      <c r="C55" s="126"/>
    </row>
    <row r="56" spans="1:3" ht="15">
      <c r="A56" s="123" t="s">
        <v>230</v>
      </c>
      <c r="B56" s="126"/>
      <c r="C56" s="126"/>
    </row>
    <row r="57" ht="15">
      <c r="A57" s="123" t="s">
        <v>231</v>
      </c>
    </row>
  </sheetData>
  <autoFilter ref="A3:G52"/>
  <mergeCells count="2">
    <mergeCell ref="A2:B2"/>
    <mergeCell ref="B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&amp;CStránka &amp;P z &amp;N</oddFooter>
  </headerFooter>
  <colBreaks count="1" manualBreakCount="1">
    <brk id="4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I36"/>
  <sheetViews>
    <sheetView zoomScale="90" zoomScaleNormal="90" workbookViewId="0" topLeftCell="A1">
      <pane ySplit="5" topLeftCell="A9" activePane="bottomLeft" state="frozen"/>
      <selection pane="topLeft" activeCell="D8" sqref="D8"/>
      <selection pane="bottomLeft" activeCell="C11" sqref="C11"/>
    </sheetView>
  </sheetViews>
  <sheetFormatPr defaultColWidth="8.8515625" defaultRowHeight="15"/>
  <cols>
    <col min="1" max="1" width="38.140625" style="1" customWidth="1"/>
    <col min="2" max="2" width="35.421875" style="119" customWidth="1"/>
    <col min="3" max="3" width="23.140625" style="1" customWidth="1"/>
    <col min="4" max="5" width="6.28125" style="2" customWidth="1"/>
    <col min="6" max="6" width="16.7109375" style="3" customWidth="1"/>
    <col min="7" max="8" width="16.7109375" style="4" customWidth="1"/>
    <col min="9" max="9" width="31.00390625" style="0" customWidth="1"/>
  </cols>
  <sheetData>
    <row r="1" spans="1:8" ht="19.5" customHeight="1">
      <c r="A1" s="175" t="s">
        <v>23</v>
      </c>
      <c r="B1" s="175"/>
      <c r="C1" s="175"/>
      <c r="D1" s="175"/>
      <c r="E1" s="175"/>
      <c r="F1" s="175"/>
      <c r="G1" s="175"/>
      <c r="H1"/>
    </row>
    <row r="2" spans="1:8" ht="15">
      <c r="A2" s="1" t="s">
        <v>24</v>
      </c>
      <c r="C2" s="2"/>
      <c r="E2" s="3"/>
      <c r="F2" s="4"/>
      <c r="H2"/>
    </row>
    <row r="3" spans="3:8" ht="9" customHeight="1">
      <c r="C3" s="2"/>
      <c r="E3" s="3"/>
      <c r="F3" s="4"/>
      <c r="H3"/>
    </row>
    <row r="4" spans="1:9" ht="15">
      <c r="A4" s="176" t="s">
        <v>107</v>
      </c>
      <c r="B4" s="177"/>
      <c r="C4" s="177"/>
      <c r="D4" s="177"/>
      <c r="E4" s="177"/>
      <c r="F4" s="177"/>
      <c r="G4" s="177"/>
      <c r="H4" s="177"/>
      <c r="I4" s="177"/>
    </row>
    <row r="5" spans="1:9" ht="30">
      <c r="A5" s="5" t="s">
        <v>108</v>
      </c>
      <c r="B5" s="5" t="s">
        <v>109</v>
      </c>
      <c r="C5" s="5" t="s">
        <v>110</v>
      </c>
      <c r="D5" s="6" t="s">
        <v>27</v>
      </c>
      <c r="E5" s="6" t="s">
        <v>28</v>
      </c>
      <c r="F5" s="7" t="s">
        <v>29</v>
      </c>
      <c r="G5" s="6" t="s">
        <v>30</v>
      </c>
      <c r="H5" s="6" t="s">
        <v>31</v>
      </c>
      <c r="I5" s="122" t="s">
        <v>227</v>
      </c>
    </row>
    <row r="6" spans="1:9" ht="105">
      <c r="A6" s="9" t="s">
        <v>111</v>
      </c>
      <c r="B6" s="117" t="s">
        <v>112</v>
      </c>
      <c r="C6" s="90"/>
      <c r="D6" s="8" t="s">
        <v>33</v>
      </c>
      <c r="E6" s="8">
        <v>1</v>
      </c>
      <c r="F6" s="114">
        <v>0</v>
      </c>
      <c r="G6" s="115">
        <f aca="true" t="shared" si="0" ref="G6:G12">F6*E6</f>
        <v>0</v>
      </c>
      <c r="H6" s="115">
        <f aca="true" t="shared" si="1" ref="H6:H22">G6*1.21</f>
        <v>0</v>
      </c>
      <c r="I6" s="90"/>
    </row>
    <row r="7" spans="1:9" ht="45">
      <c r="A7" s="9" t="s">
        <v>113</v>
      </c>
      <c r="B7" s="117" t="s">
        <v>114</v>
      </c>
      <c r="C7" s="90"/>
      <c r="D7" s="8" t="s">
        <v>33</v>
      </c>
      <c r="E7" s="118">
        <v>3</v>
      </c>
      <c r="F7" s="114">
        <v>0</v>
      </c>
      <c r="G7" s="115">
        <f>F7*E7</f>
        <v>0</v>
      </c>
      <c r="H7" s="115">
        <f t="shared" si="1"/>
        <v>0</v>
      </c>
      <c r="I7" s="90"/>
    </row>
    <row r="8" spans="1:9" ht="45">
      <c r="A8" s="9" t="s">
        <v>115</v>
      </c>
      <c r="B8" s="9" t="s">
        <v>116</v>
      </c>
      <c r="C8" s="90"/>
      <c r="D8" s="8" t="s">
        <v>33</v>
      </c>
      <c r="E8" s="64">
        <v>2</v>
      </c>
      <c r="F8" s="114">
        <v>0</v>
      </c>
      <c r="G8" s="115">
        <f t="shared" si="0"/>
        <v>0</v>
      </c>
      <c r="H8" s="115">
        <f t="shared" si="1"/>
        <v>0</v>
      </c>
      <c r="I8" s="90"/>
    </row>
    <row r="9" spans="1:9" ht="90">
      <c r="A9" s="9" t="s">
        <v>117</v>
      </c>
      <c r="B9" s="117" t="s">
        <v>118</v>
      </c>
      <c r="C9" s="90"/>
      <c r="D9" s="8" t="s">
        <v>33</v>
      </c>
      <c r="E9" s="8">
        <v>1</v>
      </c>
      <c r="F9" s="114">
        <v>0</v>
      </c>
      <c r="G9" s="115">
        <f t="shared" si="0"/>
        <v>0</v>
      </c>
      <c r="H9" s="115">
        <f t="shared" si="1"/>
        <v>0</v>
      </c>
      <c r="I9" s="90"/>
    </row>
    <row r="10" spans="1:9" ht="165">
      <c r="A10" s="9" t="s">
        <v>119</v>
      </c>
      <c r="B10" s="127" t="s">
        <v>228</v>
      </c>
      <c r="C10" s="90"/>
      <c r="D10" s="8" t="s">
        <v>33</v>
      </c>
      <c r="E10" s="8">
        <v>1</v>
      </c>
      <c r="F10" s="114">
        <v>0</v>
      </c>
      <c r="G10" s="115">
        <f t="shared" si="0"/>
        <v>0</v>
      </c>
      <c r="H10" s="115">
        <f t="shared" si="1"/>
        <v>0</v>
      </c>
      <c r="I10" s="90"/>
    </row>
    <row r="11" spans="1:9" ht="60">
      <c r="A11" s="9" t="s">
        <v>120</v>
      </c>
      <c r="B11" s="127" t="s">
        <v>232</v>
      </c>
      <c r="C11" s="90"/>
      <c r="D11" s="8" t="s">
        <v>33</v>
      </c>
      <c r="E11" s="8">
        <v>2</v>
      </c>
      <c r="F11" s="114">
        <v>0</v>
      </c>
      <c r="G11" s="115">
        <f t="shared" si="0"/>
        <v>0</v>
      </c>
      <c r="H11" s="115">
        <f t="shared" si="1"/>
        <v>0</v>
      </c>
      <c r="I11" s="90"/>
    </row>
    <row r="12" spans="1:9" ht="60">
      <c r="A12" s="9" t="s">
        <v>121</v>
      </c>
      <c r="B12" s="117" t="s">
        <v>122</v>
      </c>
      <c r="C12" s="90"/>
      <c r="D12" s="8" t="s">
        <v>33</v>
      </c>
      <c r="E12" s="8">
        <v>1</v>
      </c>
      <c r="F12" s="114">
        <v>0</v>
      </c>
      <c r="G12" s="115">
        <f t="shared" si="0"/>
        <v>0</v>
      </c>
      <c r="H12" s="115">
        <f t="shared" si="1"/>
        <v>0</v>
      </c>
      <c r="I12" s="90"/>
    </row>
    <row r="13" spans="1:9" ht="150">
      <c r="A13" s="9" t="s">
        <v>123</v>
      </c>
      <c r="B13" s="117" t="s">
        <v>124</v>
      </c>
      <c r="C13" s="90"/>
      <c r="D13" s="8" t="s">
        <v>33</v>
      </c>
      <c r="E13" s="8">
        <v>1</v>
      </c>
      <c r="F13" s="114">
        <v>0</v>
      </c>
      <c r="G13" s="115">
        <f aca="true" t="shared" si="2" ref="G13:G22">F13*E13</f>
        <v>0</v>
      </c>
      <c r="H13" s="115">
        <f t="shared" si="1"/>
        <v>0</v>
      </c>
      <c r="I13" s="90"/>
    </row>
    <row r="14" spans="1:9" ht="90">
      <c r="A14" s="120" t="s">
        <v>125</v>
      </c>
      <c r="B14" s="9" t="s">
        <v>126</v>
      </c>
      <c r="C14" s="90"/>
      <c r="D14" s="8" t="s">
        <v>33</v>
      </c>
      <c r="E14" s="8">
        <v>1</v>
      </c>
      <c r="F14" s="114">
        <v>0</v>
      </c>
      <c r="G14" s="115">
        <f t="shared" si="2"/>
        <v>0</v>
      </c>
      <c r="H14" s="115">
        <f t="shared" si="1"/>
        <v>0</v>
      </c>
      <c r="I14" s="90"/>
    </row>
    <row r="15" spans="1:9" ht="90">
      <c r="A15" s="9" t="s">
        <v>127</v>
      </c>
      <c r="B15" s="9" t="s">
        <v>128</v>
      </c>
      <c r="C15" s="90"/>
      <c r="D15" s="8" t="s">
        <v>33</v>
      </c>
      <c r="E15" s="8">
        <v>1</v>
      </c>
      <c r="F15" s="114">
        <v>0</v>
      </c>
      <c r="G15" s="115">
        <f t="shared" si="2"/>
        <v>0</v>
      </c>
      <c r="H15" s="115">
        <f t="shared" si="1"/>
        <v>0</v>
      </c>
      <c r="I15" s="90"/>
    </row>
    <row r="16" spans="1:9" ht="90">
      <c r="A16" s="9" t="s">
        <v>129</v>
      </c>
      <c r="B16" s="9" t="s">
        <v>130</v>
      </c>
      <c r="C16" s="90"/>
      <c r="D16" s="8" t="s">
        <v>33</v>
      </c>
      <c r="E16" s="8">
        <v>1</v>
      </c>
      <c r="F16" s="114">
        <v>0</v>
      </c>
      <c r="G16" s="115">
        <f t="shared" si="2"/>
        <v>0</v>
      </c>
      <c r="H16" s="115">
        <f t="shared" si="1"/>
        <v>0</v>
      </c>
      <c r="I16" s="90"/>
    </row>
    <row r="17" spans="1:9" ht="105">
      <c r="A17" s="9" t="s">
        <v>131</v>
      </c>
      <c r="B17" s="117" t="s">
        <v>132</v>
      </c>
      <c r="C17" s="90"/>
      <c r="D17" s="8" t="s">
        <v>33</v>
      </c>
      <c r="E17" s="8">
        <v>1</v>
      </c>
      <c r="F17" s="114">
        <v>0</v>
      </c>
      <c r="G17" s="115">
        <f t="shared" si="2"/>
        <v>0</v>
      </c>
      <c r="H17" s="115">
        <f t="shared" si="1"/>
        <v>0</v>
      </c>
      <c r="I17" s="90"/>
    </row>
    <row r="18" spans="1:9" ht="90">
      <c r="A18" s="9" t="s">
        <v>133</v>
      </c>
      <c r="B18" s="9" t="s">
        <v>134</v>
      </c>
      <c r="C18" s="90"/>
      <c r="D18" s="8" t="s">
        <v>135</v>
      </c>
      <c r="E18" s="8">
        <v>1</v>
      </c>
      <c r="F18" s="114">
        <v>0</v>
      </c>
      <c r="G18" s="115">
        <f t="shared" si="2"/>
        <v>0</v>
      </c>
      <c r="H18" s="115">
        <f t="shared" si="1"/>
        <v>0</v>
      </c>
      <c r="I18" s="90"/>
    </row>
    <row r="19" spans="1:9" ht="60">
      <c r="A19" s="9" t="s">
        <v>136</v>
      </c>
      <c r="B19" s="9" t="s">
        <v>137</v>
      </c>
      <c r="C19" s="90"/>
      <c r="D19" s="8" t="s">
        <v>135</v>
      </c>
      <c r="E19" s="8">
        <v>1</v>
      </c>
      <c r="F19" s="114">
        <v>0</v>
      </c>
      <c r="G19" s="115">
        <f t="shared" si="2"/>
        <v>0</v>
      </c>
      <c r="H19" s="115">
        <f t="shared" si="1"/>
        <v>0</v>
      </c>
      <c r="I19" s="90"/>
    </row>
    <row r="20" spans="1:8" ht="30">
      <c r="A20" s="9" t="s">
        <v>138</v>
      </c>
      <c r="B20" s="9" t="s">
        <v>139</v>
      </c>
      <c r="C20" s="90"/>
      <c r="D20" s="8" t="s">
        <v>135</v>
      </c>
      <c r="E20" s="8">
        <v>1</v>
      </c>
      <c r="F20" s="114">
        <v>0</v>
      </c>
      <c r="G20" s="115">
        <f>F20*E20</f>
        <v>0</v>
      </c>
      <c r="H20" s="115">
        <f t="shared" si="1"/>
        <v>0</v>
      </c>
    </row>
    <row r="21" spans="1:8" ht="45">
      <c r="A21" s="9" t="s">
        <v>140</v>
      </c>
      <c r="B21" s="9" t="s">
        <v>141</v>
      </c>
      <c r="C21" s="90"/>
      <c r="D21" s="8" t="s">
        <v>135</v>
      </c>
      <c r="E21" s="8">
        <v>1</v>
      </c>
      <c r="F21" s="114">
        <v>0</v>
      </c>
      <c r="G21" s="115">
        <f t="shared" si="2"/>
        <v>0</v>
      </c>
      <c r="H21" s="115">
        <f t="shared" si="1"/>
        <v>0</v>
      </c>
    </row>
    <row r="22" spans="1:8" ht="30">
      <c r="A22" s="9" t="s">
        <v>142</v>
      </c>
      <c r="B22" s="9" t="s">
        <v>143</v>
      </c>
      <c r="C22" s="90"/>
      <c r="D22" s="8" t="s">
        <v>135</v>
      </c>
      <c r="E22" s="8">
        <v>1</v>
      </c>
      <c r="F22" s="114">
        <v>0</v>
      </c>
      <c r="G22" s="115">
        <f t="shared" si="2"/>
        <v>0</v>
      </c>
      <c r="H22" s="115">
        <f t="shared" si="1"/>
        <v>0</v>
      </c>
    </row>
    <row r="23" spans="2:8" ht="15">
      <c r="B23" s="1"/>
      <c r="F23" s="116"/>
      <c r="G23" s="116"/>
      <c r="H23" s="116"/>
    </row>
    <row r="24" spans="1:8" ht="15">
      <c r="A24" s="10" t="s">
        <v>44</v>
      </c>
      <c r="B24" s="11"/>
      <c r="C24" s="11"/>
      <c r="D24" s="12"/>
      <c r="E24" s="12"/>
      <c r="F24" s="111"/>
      <c r="G24" s="112">
        <f>SUM(G6:G23)</f>
        <v>0</v>
      </c>
      <c r="H24" s="113">
        <f>SUM(H6:H23)</f>
        <v>0</v>
      </c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</sheetData>
  <sheetProtection algorithmName="SHA-512" hashValue="TXEU0f69NYM4UYxrHW+jBtiUa1PvhraJ3K8t3bPuEas+7S+UDgtgeRfI22HrDsXQhT7DDO+jui94j169PIqqlg==" saltValue="tQznNScdjK0o9lI/lvCLjw==" spinCount="100000" sheet="1" selectLockedCells="1"/>
  <mergeCells count="2">
    <mergeCell ref="A1:G1"/>
    <mergeCell ref="A4:I4"/>
  </mergeCells>
  <printOptions horizontalCentered="1"/>
  <pageMargins left="0.2362204724409449" right="0.2362204724409449" top="0.35433070866141736" bottom="0.5511811023622047" header="0.5118110236220472" footer="0.31496062992125984"/>
  <pageSetup fitToHeight="0" fitToWidth="1" horizontalDpi="600" verticalDpi="600" orientation="landscape" paperSize="9" scale="75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558D1-7AE0-4332-827C-BFF1BDDDEA75}">
  <sheetPr>
    <tabColor theme="7"/>
    <pageSetUpPr fitToPage="1"/>
  </sheetPr>
  <dimension ref="A1:I24"/>
  <sheetViews>
    <sheetView zoomScale="90" zoomScaleNormal="90" workbookViewId="0" topLeftCell="A1">
      <pane ySplit="5" topLeftCell="A6" activePane="bottomLeft" state="frozen"/>
      <selection pane="topLeft" activeCell="D8" sqref="D8"/>
      <selection pane="bottomLeft" activeCell="C11" sqref="C11"/>
    </sheetView>
  </sheetViews>
  <sheetFormatPr defaultColWidth="8.8515625" defaultRowHeight="15"/>
  <cols>
    <col min="1" max="1" width="38.140625" style="1" customWidth="1"/>
    <col min="2" max="2" width="35.421875" style="1" customWidth="1"/>
    <col min="3" max="3" width="23.140625" style="1" customWidth="1"/>
    <col min="4" max="5" width="6.28125" style="2" customWidth="1"/>
    <col min="6" max="6" width="16.421875" style="3" customWidth="1"/>
    <col min="7" max="8" width="16.421875" style="4" customWidth="1"/>
    <col min="9" max="9" width="35.28125" style="0" customWidth="1"/>
  </cols>
  <sheetData>
    <row r="1" spans="1:8" ht="19.5" customHeight="1">
      <c r="A1" s="175" t="s">
        <v>23</v>
      </c>
      <c r="B1" s="175"/>
      <c r="C1" s="175"/>
      <c r="D1" s="175"/>
      <c r="E1" s="175"/>
      <c r="F1" s="175"/>
      <c r="G1" s="175"/>
      <c r="H1"/>
    </row>
    <row r="2" spans="1:8" ht="15">
      <c r="A2" s="1" t="s">
        <v>24</v>
      </c>
      <c r="C2" s="2"/>
      <c r="E2" s="3"/>
      <c r="F2" s="4"/>
      <c r="H2"/>
    </row>
    <row r="3" spans="3:8" ht="9" customHeight="1">
      <c r="C3" s="2"/>
      <c r="E3" s="3"/>
      <c r="F3" s="4"/>
      <c r="H3"/>
    </row>
    <row r="4" spans="1:9" ht="15">
      <c r="A4" s="178" t="s">
        <v>107</v>
      </c>
      <c r="B4" s="179"/>
      <c r="C4" s="179"/>
      <c r="D4" s="179"/>
      <c r="E4" s="179"/>
      <c r="F4" s="179"/>
      <c r="G4" s="179"/>
      <c r="H4" s="179"/>
      <c r="I4" s="179"/>
    </row>
    <row r="5" spans="1:9" ht="30">
      <c r="A5" s="5" t="s">
        <v>108</v>
      </c>
      <c r="B5" s="5" t="s">
        <v>109</v>
      </c>
      <c r="C5" s="5" t="s">
        <v>110</v>
      </c>
      <c r="D5" s="6" t="s">
        <v>27</v>
      </c>
      <c r="E5" s="6" t="s">
        <v>28</v>
      </c>
      <c r="F5" s="7" t="s">
        <v>29</v>
      </c>
      <c r="G5" s="6" t="s">
        <v>30</v>
      </c>
      <c r="H5" s="6" t="s">
        <v>31</v>
      </c>
      <c r="I5" s="122" t="s">
        <v>227</v>
      </c>
    </row>
    <row r="6" spans="1:9" ht="105">
      <c r="A6" s="9" t="s">
        <v>111</v>
      </c>
      <c r="B6" s="117" t="s">
        <v>112</v>
      </c>
      <c r="C6" s="90"/>
      <c r="D6" s="8" t="s">
        <v>33</v>
      </c>
      <c r="E6" s="8">
        <v>1</v>
      </c>
      <c r="F6" s="114">
        <v>0</v>
      </c>
      <c r="G6" s="115">
        <f aca="true" t="shared" si="0" ref="G6:G22">F6*E6</f>
        <v>0</v>
      </c>
      <c r="H6" s="115">
        <f aca="true" t="shared" si="1" ref="H6:H22">G6*1.21</f>
        <v>0</v>
      </c>
      <c r="I6" s="90"/>
    </row>
    <row r="7" spans="1:9" ht="45">
      <c r="A7" s="9" t="s">
        <v>113</v>
      </c>
      <c r="B7" s="117" t="s">
        <v>114</v>
      </c>
      <c r="C7" s="90"/>
      <c r="D7" s="8" t="s">
        <v>33</v>
      </c>
      <c r="E7" s="118">
        <v>3</v>
      </c>
      <c r="F7" s="114">
        <v>0</v>
      </c>
      <c r="G7" s="115">
        <f>F7*E7</f>
        <v>0</v>
      </c>
      <c r="H7" s="115">
        <f t="shared" si="1"/>
        <v>0</v>
      </c>
      <c r="I7" s="90"/>
    </row>
    <row r="8" spans="1:9" ht="45">
      <c r="A8" s="9" t="s">
        <v>115</v>
      </c>
      <c r="B8" s="9" t="s">
        <v>116</v>
      </c>
      <c r="C8" s="90"/>
      <c r="D8" s="8" t="s">
        <v>33</v>
      </c>
      <c r="E8" s="64">
        <v>2</v>
      </c>
      <c r="F8" s="114">
        <v>0</v>
      </c>
      <c r="G8" s="115">
        <f t="shared" si="0"/>
        <v>0</v>
      </c>
      <c r="H8" s="115">
        <f t="shared" si="1"/>
        <v>0</v>
      </c>
      <c r="I8" s="90"/>
    </row>
    <row r="9" spans="1:9" ht="90">
      <c r="A9" s="9" t="s">
        <v>117</v>
      </c>
      <c r="B9" s="117" t="s">
        <v>118</v>
      </c>
      <c r="C9" s="90"/>
      <c r="D9" s="8" t="s">
        <v>33</v>
      </c>
      <c r="E9" s="8">
        <v>1</v>
      </c>
      <c r="F9" s="114">
        <v>0</v>
      </c>
      <c r="G9" s="115">
        <f t="shared" si="0"/>
        <v>0</v>
      </c>
      <c r="H9" s="115">
        <f t="shared" si="1"/>
        <v>0</v>
      </c>
      <c r="I9" s="90"/>
    </row>
    <row r="10" spans="1:9" ht="165">
      <c r="A10" s="9" t="s">
        <v>119</v>
      </c>
      <c r="B10" s="127" t="s">
        <v>228</v>
      </c>
      <c r="C10" s="90"/>
      <c r="D10" s="8" t="s">
        <v>33</v>
      </c>
      <c r="E10" s="8">
        <v>1</v>
      </c>
      <c r="F10" s="114">
        <v>0</v>
      </c>
      <c r="G10" s="115">
        <f t="shared" si="0"/>
        <v>0</v>
      </c>
      <c r="H10" s="115">
        <f t="shared" si="1"/>
        <v>0</v>
      </c>
      <c r="I10" s="90"/>
    </row>
    <row r="11" spans="1:9" ht="60">
      <c r="A11" s="9" t="s">
        <v>120</v>
      </c>
      <c r="B11" s="127" t="s">
        <v>232</v>
      </c>
      <c r="C11" s="90"/>
      <c r="D11" s="8" t="s">
        <v>33</v>
      </c>
      <c r="E11" s="8">
        <v>2</v>
      </c>
      <c r="F11" s="114">
        <v>0</v>
      </c>
      <c r="G11" s="115">
        <f t="shared" si="0"/>
        <v>0</v>
      </c>
      <c r="H11" s="115">
        <f t="shared" si="1"/>
        <v>0</v>
      </c>
      <c r="I11" s="90"/>
    </row>
    <row r="12" spans="1:9" ht="60">
      <c r="A12" s="9" t="s">
        <v>121</v>
      </c>
      <c r="B12" s="117" t="s">
        <v>122</v>
      </c>
      <c r="C12" s="90"/>
      <c r="D12" s="8" t="s">
        <v>33</v>
      </c>
      <c r="E12" s="8">
        <v>1</v>
      </c>
      <c r="F12" s="114">
        <v>0</v>
      </c>
      <c r="G12" s="115">
        <f t="shared" si="0"/>
        <v>0</v>
      </c>
      <c r="H12" s="115">
        <f t="shared" si="1"/>
        <v>0</v>
      </c>
      <c r="I12" s="90"/>
    </row>
    <row r="13" spans="1:9" ht="150">
      <c r="A13" s="9" t="s">
        <v>123</v>
      </c>
      <c r="B13" s="117" t="s">
        <v>124</v>
      </c>
      <c r="C13" s="90"/>
      <c r="D13" s="8" t="s">
        <v>33</v>
      </c>
      <c r="E13" s="8">
        <v>1</v>
      </c>
      <c r="F13" s="114">
        <v>0</v>
      </c>
      <c r="G13" s="115">
        <f t="shared" si="0"/>
        <v>0</v>
      </c>
      <c r="H13" s="115">
        <f t="shared" si="1"/>
        <v>0</v>
      </c>
      <c r="I13" s="90"/>
    </row>
    <row r="14" spans="1:9" ht="90">
      <c r="A14" s="120" t="s">
        <v>125</v>
      </c>
      <c r="B14" s="9" t="s">
        <v>126</v>
      </c>
      <c r="C14" s="90"/>
      <c r="D14" s="8" t="s">
        <v>33</v>
      </c>
      <c r="E14" s="8">
        <v>1</v>
      </c>
      <c r="F14" s="114">
        <v>0</v>
      </c>
      <c r="G14" s="115">
        <f t="shared" si="0"/>
        <v>0</v>
      </c>
      <c r="H14" s="115">
        <f t="shared" si="1"/>
        <v>0</v>
      </c>
      <c r="I14" s="90"/>
    </row>
    <row r="15" spans="1:9" ht="90">
      <c r="A15" s="9" t="s">
        <v>127</v>
      </c>
      <c r="B15" s="9" t="s">
        <v>128</v>
      </c>
      <c r="C15" s="90"/>
      <c r="D15" s="8" t="s">
        <v>33</v>
      </c>
      <c r="E15" s="8">
        <v>1</v>
      </c>
      <c r="F15" s="114">
        <v>0</v>
      </c>
      <c r="G15" s="115">
        <f t="shared" si="0"/>
        <v>0</v>
      </c>
      <c r="H15" s="115">
        <f t="shared" si="1"/>
        <v>0</v>
      </c>
      <c r="I15" s="90"/>
    </row>
    <row r="16" spans="1:9" ht="90">
      <c r="A16" s="9" t="s">
        <v>129</v>
      </c>
      <c r="B16" s="9" t="s">
        <v>130</v>
      </c>
      <c r="C16" s="90"/>
      <c r="D16" s="8" t="s">
        <v>33</v>
      </c>
      <c r="E16" s="8">
        <v>1</v>
      </c>
      <c r="F16" s="114">
        <v>0</v>
      </c>
      <c r="G16" s="115">
        <f t="shared" si="0"/>
        <v>0</v>
      </c>
      <c r="H16" s="115">
        <f t="shared" si="1"/>
        <v>0</v>
      </c>
      <c r="I16" s="90"/>
    </row>
    <row r="17" spans="1:9" ht="105">
      <c r="A17" s="9" t="s">
        <v>131</v>
      </c>
      <c r="B17" s="117" t="s">
        <v>132</v>
      </c>
      <c r="C17" s="90"/>
      <c r="D17" s="8" t="s">
        <v>33</v>
      </c>
      <c r="E17" s="8">
        <v>1</v>
      </c>
      <c r="F17" s="114">
        <v>0</v>
      </c>
      <c r="G17" s="115">
        <f t="shared" si="0"/>
        <v>0</v>
      </c>
      <c r="H17" s="115">
        <f t="shared" si="1"/>
        <v>0</v>
      </c>
      <c r="I17" s="90"/>
    </row>
    <row r="18" spans="1:9" ht="90">
      <c r="A18" s="9" t="s">
        <v>133</v>
      </c>
      <c r="B18" s="9" t="s">
        <v>134</v>
      </c>
      <c r="C18" s="90"/>
      <c r="D18" s="8" t="s">
        <v>135</v>
      </c>
      <c r="E18" s="8">
        <v>1</v>
      </c>
      <c r="F18" s="114">
        <v>0</v>
      </c>
      <c r="G18" s="115">
        <f t="shared" si="0"/>
        <v>0</v>
      </c>
      <c r="H18" s="115">
        <f t="shared" si="1"/>
        <v>0</v>
      </c>
      <c r="I18" s="90"/>
    </row>
    <row r="19" spans="1:9" ht="60">
      <c r="A19" s="9" t="s">
        <v>136</v>
      </c>
      <c r="B19" s="9" t="s">
        <v>137</v>
      </c>
      <c r="C19" s="90"/>
      <c r="D19" s="8" t="s">
        <v>135</v>
      </c>
      <c r="E19" s="8">
        <v>1</v>
      </c>
      <c r="F19" s="114">
        <v>0</v>
      </c>
      <c r="G19" s="115">
        <f t="shared" si="0"/>
        <v>0</v>
      </c>
      <c r="H19" s="115">
        <f t="shared" si="1"/>
        <v>0</v>
      </c>
      <c r="I19" s="90"/>
    </row>
    <row r="20" spans="1:8" ht="30">
      <c r="A20" s="9" t="s">
        <v>138</v>
      </c>
      <c r="B20" s="9" t="s">
        <v>139</v>
      </c>
      <c r="C20" s="90"/>
      <c r="D20" s="8" t="s">
        <v>135</v>
      </c>
      <c r="E20" s="8">
        <v>1</v>
      </c>
      <c r="F20" s="114">
        <v>0</v>
      </c>
      <c r="G20" s="115">
        <f>F20*E20</f>
        <v>0</v>
      </c>
      <c r="H20" s="115">
        <f t="shared" si="1"/>
        <v>0</v>
      </c>
    </row>
    <row r="21" spans="1:8" ht="45">
      <c r="A21" s="9" t="s">
        <v>140</v>
      </c>
      <c r="B21" s="9" t="s">
        <v>141</v>
      </c>
      <c r="C21" s="90"/>
      <c r="D21" s="8" t="s">
        <v>135</v>
      </c>
      <c r="E21" s="8">
        <v>1</v>
      </c>
      <c r="F21" s="114">
        <v>0</v>
      </c>
      <c r="G21" s="115">
        <f t="shared" si="0"/>
        <v>0</v>
      </c>
      <c r="H21" s="115">
        <f t="shared" si="1"/>
        <v>0</v>
      </c>
    </row>
    <row r="22" spans="1:8" ht="30">
      <c r="A22" s="9" t="s">
        <v>142</v>
      </c>
      <c r="B22" s="9" t="s">
        <v>143</v>
      </c>
      <c r="C22" s="90"/>
      <c r="D22" s="8" t="s">
        <v>135</v>
      </c>
      <c r="E22" s="8">
        <v>1</v>
      </c>
      <c r="F22" s="114">
        <v>0</v>
      </c>
      <c r="G22" s="115">
        <f t="shared" si="0"/>
        <v>0</v>
      </c>
      <c r="H22" s="115">
        <f t="shared" si="1"/>
        <v>0</v>
      </c>
    </row>
    <row r="23" spans="6:8" ht="15.75" thickBot="1">
      <c r="F23" s="116"/>
      <c r="G23" s="116"/>
      <c r="H23" s="116"/>
    </row>
    <row r="24" spans="1:8" ht="16.5" thickBot="1" thickTop="1">
      <c r="A24" s="10" t="s">
        <v>44</v>
      </c>
      <c r="B24" s="11"/>
      <c r="C24" s="11"/>
      <c r="D24" s="12"/>
      <c r="E24" s="12"/>
      <c r="F24" s="111"/>
      <c r="G24" s="112">
        <f>SUM(G6:G23)</f>
        <v>0</v>
      </c>
      <c r="H24" s="113">
        <f>SUM(H6:H23)</f>
        <v>0</v>
      </c>
    </row>
    <row r="25" ht="15.75" thickTop="1"/>
  </sheetData>
  <sheetProtection algorithmName="SHA-512" hashValue="/9+uAEYzz/5uSKWMP7svbh5jf3/wYDFI4qy9hdK7UH++LtZ/HfF1cqwTg+hke9KlEZMkRGSpLkVO/VI3uFE4Rg==" saltValue="ylqOG0AqzInN41OQ/GzgzQ==" spinCount="100000" sheet="1" selectLockedCells="1"/>
  <mergeCells count="2">
    <mergeCell ref="A1:G1"/>
    <mergeCell ref="A4:I4"/>
  </mergeCells>
  <printOptions horizontalCentered="1"/>
  <pageMargins left="0.2362204724409449" right="0.2362204724409449" top="0.35433070866141736" bottom="0.5511811023622047" header="0.5118110236220472" footer="0.31496062992125984"/>
  <pageSetup fitToHeight="0" fitToWidth="1" horizontalDpi="600" verticalDpi="600" orientation="landscape" paperSize="9" scale="73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I24"/>
  <sheetViews>
    <sheetView zoomScale="90" zoomScaleNormal="90" workbookViewId="0" topLeftCell="A1">
      <pane ySplit="5" topLeftCell="A6" activePane="bottomLeft" state="frozen"/>
      <selection pane="topLeft" activeCell="D10" sqref="D10"/>
      <selection pane="bottomLeft" activeCell="C11" sqref="C11"/>
    </sheetView>
  </sheetViews>
  <sheetFormatPr defaultColWidth="8.8515625" defaultRowHeight="15"/>
  <cols>
    <col min="1" max="1" width="38.140625" style="1" customWidth="1"/>
    <col min="2" max="2" width="35.421875" style="1" customWidth="1"/>
    <col min="3" max="3" width="23.140625" style="1" customWidth="1"/>
    <col min="4" max="5" width="6.28125" style="2" customWidth="1"/>
    <col min="6" max="6" width="17.28125" style="3" customWidth="1"/>
    <col min="7" max="8" width="17.28125" style="4" customWidth="1"/>
    <col min="9" max="9" width="36.7109375" style="0" customWidth="1"/>
  </cols>
  <sheetData>
    <row r="1" spans="1:8" ht="15">
      <c r="A1" s="172" t="s">
        <v>23</v>
      </c>
      <c r="B1" s="172"/>
      <c r="C1" s="172"/>
      <c r="D1" s="172"/>
      <c r="E1" s="172"/>
      <c r="F1" s="172"/>
      <c r="G1" s="172"/>
      <c r="H1"/>
    </row>
    <row r="2" spans="1:8" ht="15">
      <c r="A2" s="1" t="s">
        <v>24</v>
      </c>
      <c r="C2" s="2"/>
      <c r="E2" s="3"/>
      <c r="F2" s="4"/>
      <c r="H2"/>
    </row>
    <row r="3" spans="3:8" ht="15">
      <c r="C3" s="2"/>
      <c r="E3" s="3"/>
      <c r="F3" s="4"/>
      <c r="H3"/>
    </row>
    <row r="4" spans="1:9" ht="15">
      <c r="A4" s="180" t="s">
        <v>144</v>
      </c>
      <c r="B4" s="181"/>
      <c r="C4" s="181"/>
      <c r="D4" s="181"/>
      <c r="E4" s="181"/>
      <c r="F4" s="181"/>
      <c r="G4" s="181"/>
      <c r="H4" s="181"/>
      <c r="I4" s="181"/>
    </row>
    <row r="5" spans="1:9" ht="30">
      <c r="A5" s="5" t="s">
        <v>108</v>
      </c>
      <c r="B5" s="5" t="s">
        <v>109</v>
      </c>
      <c r="C5" s="5" t="s">
        <v>110</v>
      </c>
      <c r="D5" s="6" t="s">
        <v>27</v>
      </c>
      <c r="E5" s="6" t="s">
        <v>28</v>
      </c>
      <c r="F5" s="7" t="s">
        <v>29</v>
      </c>
      <c r="G5" s="6" t="s">
        <v>30</v>
      </c>
      <c r="H5" s="6" t="s">
        <v>31</v>
      </c>
      <c r="I5" s="122" t="s">
        <v>227</v>
      </c>
    </row>
    <row r="6" spans="1:9" ht="105">
      <c r="A6" s="9" t="s">
        <v>111</v>
      </c>
      <c r="B6" s="117" t="s">
        <v>112</v>
      </c>
      <c r="C6" s="90"/>
      <c r="D6" s="8" t="s">
        <v>33</v>
      </c>
      <c r="E6" s="8">
        <v>1</v>
      </c>
      <c r="F6" s="114">
        <v>0</v>
      </c>
      <c r="G6" s="115">
        <f aca="true" t="shared" si="0" ref="G6:G22">F6*E6</f>
        <v>0</v>
      </c>
      <c r="H6" s="115">
        <f aca="true" t="shared" si="1" ref="H6:H22">G6*1.21</f>
        <v>0</v>
      </c>
      <c r="I6" s="90"/>
    </row>
    <row r="7" spans="1:9" ht="45">
      <c r="A7" s="9" t="s">
        <v>113</v>
      </c>
      <c r="B7" s="117" t="s">
        <v>114</v>
      </c>
      <c r="C7" s="90"/>
      <c r="D7" s="8" t="s">
        <v>33</v>
      </c>
      <c r="E7" s="118">
        <v>3</v>
      </c>
      <c r="F7" s="114">
        <v>0</v>
      </c>
      <c r="G7" s="115">
        <f>F7*E7</f>
        <v>0</v>
      </c>
      <c r="H7" s="115">
        <f t="shared" si="1"/>
        <v>0</v>
      </c>
      <c r="I7" s="90"/>
    </row>
    <row r="8" spans="1:9" ht="45">
      <c r="A8" s="9" t="s">
        <v>115</v>
      </c>
      <c r="B8" s="9" t="s">
        <v>116</v>
      </c>
      <c r="C8" s="90"/>
      <c r="D8" s="8" t="s">
        <v>33</v>
      </c>
      <c r="E8" s="64">
        <v>2</v>
      </c>
      <c r="F8" s="114">
        <v>0</v>
      </c>
      <c r="G8" s="115">
        <f t="shared" si="0"/>
        <v>0</v>
      </c>
      <c r="H8" s="115">
        <f t="shared" si="1"/>
        <v>0</v>
      </c>
      <c r="I8" s="90"/>
    </row>
    <row r="9" spans="1:9" ht="90">
      <c r="A9" s="9" t="s">
        <v>117</v>
      </c>
      <c r="B9" s="117" t="s">
        <v>118</v>
      </c>
      <c r="C9" s="90"/>
      <c r="D9" s="8" t="s">
        <v>33</v>
      </c>
      <c r="E9" s="8">
        <v>1</v>
      </c>
      <c r="F9" s="114">
        <v>0</v>
      </c>
      <c r="G9" s="115">
        <f t="shared" si="0"/>
        <v>0</v>
      </c>
      <c r="H9" s="115">
        <f t="shared" si="1"/>
        <v>0</v>
      </c>
      <c r="I9" s="90"/>
    </row>
    <row r="10" spans="1:9" ht="165">
      <c r="A10" s="9" t="s">
        <v>119</v>
      </c>
      <c r="B10" s="127" t="s">
        <v>228</v>
      </c>
      <c r="C10" s="90"/>
      <c r="D10" s="8" t="s">
        <v>33</v>
      </c>
      <c r="E10" s="8">
        <v>1</v>
      </c>
      <c r="F10" s="114">
        <v>0</v>
      </c>
      <c r="G10" s="115">
        <f t="shared" si="0"/>
        <v>0</v>
      </c>
      <c r="H10" s="115">
        <f t="shared" si="1"/>
        <v>0</v>
      </c>
      <c r="I10" s="90"/>
    </row>
    <row r="11" spans="1:9" ht="60">
      <c r="A11" s="9" t="s">
        <v>120</v>
      </c>
      <c r="B11" s="127" t="s">
        <v>232</v>
      </c>
      <c r="C11" s="90"/>
      <c r="D11" s="8" t="s">
        <v>33</v>
      </c>
      <c r="E11" s="8">
        <v>2</v>
      </c>
      <c r="F11" s="114">
        <v>0</v>
      </c>
      <c r="G11" s="115">
        <f t="shared" si="0"/>
        <v>0</v>
      </c>
      <c r="H11" s="115">
        <f t="shared" si="1"/>
        <v>0</v>
      </c>
      <c r="I11" s="90"/>
    </row>
    <row r="12" spans="1:9" ht="60">
      <c r="A12" s="9" t="s">
        <v>121</v>
      </c>
      <c r="B12" s="117" t="s">
        <v>122</v>
      </c>
      <c r="C12" s="90"/>
      <c r="D12" s="8" t="s">
        <v>33</v>
      </c>
      <c r="E12" s="8">
        <v>1</v>
      </c>
      <c r="F12" s="114">
        <v>0</v>
      </c>
      <c r="G12" s="115">
        <f t="shared" si="0"/>
        <v>0</v>
      </c>
      <c r="H12" s="115">
        <f t="shared" si="1"/>
        <v>0</v>
      </c>
      <c r="I12" s="90"/>
    </row>
    <row r="13" spans="1:9" ht="150">
      <c r="A13" s="9" t="s">
        <v>123</v>
      </c>
      <c r="B13" s="117" t="s">
        <v>124</v>
      </c>
      <c r="C13" s="90"/>
      <c r="D13" s="8" t="s">
        <v>33</v>
      </c>
      <c r="E13" s="8">
        <v>1</v>
      </c>
      <c r="F13" s="114">
        <v>0</v>
      </c>
      <c r="G13" s="115">
        <f t="shared" si="0"/>
        <v>0</v>
      </c>
      <c r="H13" s="115">
        <f t="shared" si="1"/>
        <v>0</v>
      </c>
      <c r="I13" s="90"/>
    </row>
    <row r="14" spans="1:9" ht="90">
      <c r="A14" s="120" t="s">
        <v>125</v>
      </c>
      <c r="B14" s="9" t="s">
        <v>126</v>
      </c>
      <c r="C14" s="90"/>
      <c r="D14" s="8" t="s">
        <v>33</v>
      </c>
      <c r="E14" s="8">
        <v>1</v>
      </c>
      <c r="F14" s="114">
        <v>0</v>
      </c>
      <c r="G14" s="115">
        <f t="shared" si="0"/>
        <v>0</v>
      </c>
      <c r="H14" s="115">
        <f t="shared" si="1"/>
        <v>0</v>
      </c>
      <c r="I14" s="90"/>
    </row>
    <row r="15" spans="1:9" ht="90">
      <c r="A15" s="9" t="s">
        <v>127</v>
      </c>
      <c r="B15" s="9" t="s">
        <v>128</v>
      </c>
      <c r="C15" s="90"/>
      <c r="D15" s="8" t="s">
        <v>33</v>
      </c>
      <c r="E15" s="8">
        <v>1</v>
      </c>
      <c r="F15" s="114">
        <v>0</v>
      </c>
      <c r="G15" s="115">
        <f t="shared" si="0"/>
        <v>0</v>
      </c>
      <c r="H15" s="115">
        <f t="shared" si="1"/>
        <v>0</v>
      </c>
      <c r="I15" s="90"/>
    </row>
    <row r="16" spans="1:9" ht="90">
      <c r="A16" s="9" t="s">
        <v>129</v>
      </c>
      <c r="B16" s="9" t="s">
        <v>130</v>
      </c>
      <c r="C16" s="90"/>
      <c r="D16" s="8" t="s">
        <v>33</v>
      </c>
      <c r="E16" s="8">
        <v>1</v>
      </c>
      <c r="F16" s="114">
        <v>0</v>
      </c>
      <c r="G16" s="115">
        <f t="shared" si="0"/>
        <v>0</v>
      </c>
      <c r="H16" s="115">
        <f t="shared" si="1"/>
        <v>0</v>
      </c>
      <c r="I16" s="90"/>
    </row>
    <row r="17" spans="1:9" ht="105">
      <c r="A17" s="9" t="s">
        <v>131</v>
      </c>
      <c r="B17" s="117" t="s">
        <v>132</v>
      </c>
      <c r="C17" s="90"/>
      <c r="D17" s="8" t="s">
        <v>33</v>
      </c>
      <c r="E17" s="8">
        <v>1</v>
      </c>
      <c r="F17" s="114">
        <v>0</v>
      </c>
      <c r="G17" s="115">
        <f t="shared" si="0"/>
        <v>0</v>
      </c>
      <c r="H17" s="115">
        <f t="shared" si="1"/>
        <v>0</v>
      </c>
      <c r="I17" s="90"/>
    </row>
    <row r="18" spans="1:9" ht="90">
      <c r="A18" s="9" t="s">
        <v>133</v>
      </c>
      <c r="B18" s="9" t="s">
        <v>134</v>
      </c>
      <c r="C18" s="90"/>
      <c r="D18" s="8" t="s">
        <v>135</v>
      </c>
      <c r="E18" s="8">
        <v>1</v>
      </c>
      <c r="F18" s="114">
        <v>0</v>
      </c>
      <c r="G18" s="115">
        <f t="shared" si="0"/>
        <v>0</v>
      </c>
      <c r="H18" s="115">
        <f t="shared" si="1"/>
        <v>0</v>
      </c>
      <c r="I18" s="90"/>
    </row>
    <row r="19" spans="1:9" ht="60">
      <c r="A19" s="9" t="s">
        <v>136</v>
      </c>
      <c r="B19" s="9" t="s">
        <v>137</v>
      </c>
      <c r="C19" s="90"/>
      <c r="D19" s="8" t="s">
        <v>135</v>
      </c>
      <c r="E19" s="8">
        <v>1</v>
      </c>
      <c r="F19" s="114">
        <v>0</v>
      </c>
      <c r="G19" s="115">
        <f t="shared" si="0"/>
        <v>0</v>
      </c>
      <c r="H19" s="115">
        <f t="shared" si="1"/>
        <v>0</v>
      </c>
      <c r="I19" s="90"/>
    </row>
    <row r="20" spans="1:8" ht="30">
      <c r="A20" s="9" t="s">
        <v>138</v>
      </c>
      <c r="B20" s="9" t="s">
        <v>139</v>
      </c>
      <c r="C20" s="90"/>
      <c r="D20" s="8" t="s">
        <v>135</v>
      </c>
      <c r="E20" s="8">
        <v>1</v>
      </c>
      <c r="F20" s="114">
        <v>0</v>
      </c>
      <c r="G20" s="115">
        <f>F20*E20</f>
        <v>0</v>
      </c>
      <c r="H20" s="115">
        <f t="shared" si="1"/>
        <v>0</v>
      </c>
    </row>
    <row r="21" spans="1:8" ht="45">
      <c r="A21" s="9" t="s">
        <v>140</v>
      </c>
      <c r="B21" s="9" t="s">
        <v>141</v>
      </c>
      <c r="C21" s="90"/>
      <c r="D21" s="8" t="s">
        <v>135</v>
      </c>
      <c r="E21" s="8">
        <v>1</v>
      </c>
      <c r="F21" s="114">
        <v>0</v>
      </c>
      <c r="G21" s="115">
        <f t="shared" si="0"/>
        <v>0</v>
      </c>
      <c r="H21" s="115">
        <f t="shared" si="1"/>
        <v>0</v>
      </c>
    </row>
    <row r="22" spans="1:8" ht="30">
      <c r="A22" s="9" t="s">
        <v>142</v>
      </c>
      <c r="B22" s="9" t="s">
        <v>143</v>
      </c>
      <c r="C22" s="90"/>
      <c r="D22" s="8" t="s">
        <v>135</v>
      </c>
      <c r="E22" s="8">
        <v>1</v>
      </c>
      <c r="F22" s="114">
        <v>0</v>
      </c>
      <c r="G22" s="115">
        <f t="shared" si="0"/>
        <v>0</v>
      </c>
      <c r="H22" s="115">
        <f t="shared" si="1"/>
        <v>0</v>
      </c>
    </row>
    <row r="23" spans="6:8" ht="15.75" thickBot="1">
      <c r="F23" s="116"/>
      <c r="G23" s="116"/>
      <c r="H23" s="116"/>
    </row>
    <row r="24" spans="1:8" ht="15">
      <c r="A24" s="10" t="s">
        <v>44</v>
      </c>
      <c r="B24" s="11"/>
      <c r="C24" s="11"/>
      <c r="D24" s="12"/>
      <c r="E24" s="12"/>
      <c r="F24" s="111"/>
      <c r="G24" s="112">
        <f>SUM(G6:G23)</f>
        <v>0</v>
      </c>
      <c r="H24" s="113">
        <f>SUM(H6:H23)</f>
        <v>0</v>
      </c>
    </row>
    <row r="25" ht="15.75" thickTop="1"/>
  </sheetData>
  <sheetProtection algorithmName="SHA-512" hashValue="IKbOBQg6YflGk/z/eZvYVYda0l162sqOsTgtXayzpYyt5L1lP3nqQiXaSF7K1FqMXyDp36LzPMVInKWS8tCsyg==" saltValue="rsnlbl4OBvqY4vMjNFgJsA==" spinCount="100000" sheet="1" selectLockedCells="1"/>
  <mergeCells count="2">
    <mergeCell ref="A1:G1"/>
    <mergeCell ref="A4:I4"/>
  </mergeCells>
  <printOptions horizontalCentered="1"/>
  <pageMargins left="0.2362204724409449" right="0.2362204724409449" top="0.35433070866141736" bottom="0.5511811023622047" header="0.5118110236220472" footer="0.31496062992125984"/>
  <pageSetup fitToHeight="0" fitToWidth="1" horizontalDpi="600" verticalDpi="600" orientation="landscape" paperSize="9" scale="72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99BF-7CBA-4CD7-AD59-1D30548E86F2}">
  <sheetPr>
    <tabColor theme="2"/>
    <pageSetUpPr fitToPage="1"/>
  </sheetPr>
  <dimension ref="A1:I24"/>
  <sheetViews>
    <sheetView zoomScale="90" zoomScaleNormal="90" workbookViewId="0" topLeftCell="A1">
      <pane ySplit="5" topLeftCell="A6" activePane="bottomLeft" state="frozen"/>
      <selection pane="topLeft" activeCell="D10" sqref="D10"/>
      <selection pane="bottomLeft" activeCell="C11" sqref="C11"/>
    </sheetView>
  </sheetViews>
  <sheetFormatPr defaultColWidth="8.8515625" defaultRowHeight="15"/>
  <cols>
    <col min="1" max="1" width="38.140625" style="1" customWidth="1"/>
    <col min="2" max="2" width="35.421875" style="1" customWidth="1"/>
    <col min="3" max="3" width="23.140625" style="1" customWidth="1"/>
    <col min="4" max="5" width="6.28125" style="2" customWidth="1"/>
    <col min="6" max="6" width="15.140625" style="3" customWidth="1"/>
    <col min="7" max="7" width="15.421875" style="4" customWidth="1"/>
    <col min="8" max="8" width="18.28125" style="4" customWidth="1"/>
    <col min="9" max="9" width="37.140625" style="0" customWidth="1"/>
  </cols>
  <sheetData>
    <row r="1" spans="1:8" ht="15">
      <c r="A1" s="172" t="s">
        <v>23</v>
      </c>
      <c r="B1" s="172"/>
      <c r="C1" s="172"/>
      <c r="D1" s="172"/>
      <c r="E1" s="172"/>
      <c r="F1" s="172"/>
      <c r="G1" s="172"/>
      <c r="H1"/>
    </row>
    <row r="2" spans="1:8" ht="15">
      <c r="A2" s="1" t="s">
        <v>24</v>
      </c>
      <c r="C2" s="2"/>
      <c r="E2" s="3"/>
      <c r="F2" s="4"/>
      <c r="H2"/>
    </row>
    <row r="3" spans="3:8" ht="15">
      <c r="C3" s="2"/>
      <c r="E3" s="3"/>
      <c r="F3" s="4"/>
      <c r="H3"/>
    </row>
    <row r="4" spans="1:9" ht="15">
      <c r="A4" s="182" t="s">
        <v>144</v>
      </c>
      <c r="B4" s="183"/>
      <c r="C4" s="183"/>
      <c r="D4" s="183"/>
      <c r="E4" s="183"/>
      <c r="F4" s="183"/>
      <c r="G4" s="183"/>
      <c r="H4" s="183"/>
      <c r="I4" s="183"/>
    </row>
    <row r="5" spans="1:9" ht="30">
      <c r="A5" s="5" t="s">
        <v>108</v>
      </c>
      <c r="B5" s="5" t="s">
        <v>109</v>
      </c>
      <c r="C5" s="5" t="s">
        <v>110</v>
      </c>
      <c r="D5" s="6" t="s">
        <v>27</v>
      </c>
      <c r="E5" s="6" t="s">
        <v>28</v>
      </c>
      <c r="F5" s="7" t="s">
        <v>29</v>
      </c>
      <c r="G5" s="6" t="s">
        <v>30</v>
      </c>
      <c r="H5" s="6" t="s">
        <v>31</v>
      </c>
      <c r="I5" s="122" t="s">
        <v>227</v>
      </c>
    </row>
    <row r="6" spans="1:9" ht="105">
      <c r="A6" s="9" t="s">
        <v>111</v>
      </c>
      <c r="B6" s="117" t="s">
        <v>112</v>
      </c>
      <c r="C6" s="90"/>
      <c r="D6" s="8" t="s">
        <v>33</v>
      </c>
      <c r="E6" s="8">
        <v>1</v>
      </c>
      <c r="F6" s="114">
        <v>0</v>
      </c>
      <c r="G6" s="115">
        <f aca="true" t="shared" si="0" ref="G6:G22">F6*E6</f>
        <v>0</v>
      </c>
      <c r="H6" s="115">
        <f aca="true" t="shared" si="1" ref="H6:H22">G6*1.21</f>
        <v>0</v>
      </c>
      <c r="I6" s="90"/>
    </row>
    <row r="7" spans="1:9" ht="45">
      <c r="A7" s="9" t="s">
        <v>113</v>
      </c>
      <c r="B7" s="117" t="s">
        <v>114</v>
      </c>
      <c r="C7" s="90"/>
      <c r="D7" s="8" t="s">
        <v>33</v>
      </c>
      <c r="E7" s="118">
        <v>3</v>
      </c>
      <c r="F7" s="114">
        <v>0</v>
      </c>
      <c r="G7" s="115">
        <f>F7*E7</f>
        <v>0</v>
      </c>
      <c r="H7" s="115">
        <f t="shared" si="1"/>
        <v>0</v>
      </c>
      <c r="I7" s="90"/>
    </row>
    <row r="8" spans="1:9" ht="45">
      <c r="A8" s="9" t="s">
        <v>115</v>
      </c>
      <c r="B8" s="9" t="s">
        <v>116</v>
      </c>
      <c r="C8" s="90"/>
      <c r="D8" s="8" t="s">
        <v>33</v>
      </c>
      <c r="E8" s="64">
        <v>2</v>
      </c>
      <c r="F8" s="114">
        <v>0</v>
      </c>
      <c r="G8" s="115">
        <f t="shared" si="0"/>
        <v>0</v>
      </c>
      <c r="H8" s="115">
        <f t="shared" si="1"/>
        <v>0</v>
      </c>
      <c r="I8" s="90"/>
    </row>
    <row r="9" spans="1:9" ht="90">
      <c r="A9" s="9" t="s">
        <v>117</v>
      </c>
      <c r="B9" s="117" t="s">
        <v>118</v>
      </c>
      <c r="C9" s="90"/>
      <c r="D9" s="8" t="s">
        <v>33</v>
      </c>
      <c r="E9" s="8">
        <v>1</v>
      </c>
      <c r="F9" s="114">
        <v>0</v>
      </c>
      <c r="G9" s="115">
        <f t="shared" si="0"/>
        <v>0</v>
      </c>
      <c r="H9" s="115">
        <f t="shared" si="1"/>
        <v>0</v>
      </c>
      <c r="I9" s="90"/>
    </row>
    <row r="10" spans="1:9" ht="165">
      <c r="A10" s="9" t="s">
        <v>119</v>
      </c>
      <c r="B10" s="127" t="s">
        <v>228</v>
      </c>
      <c r="C10" s="90"/>
      <c r="D10" s="8" t="s">
        <v>33</v>
      </c>
      <c r="E10" s="8">
        <v>1</v>
      </c>
      <c r="F10" s="114">
        <v>0</v>
      </c>
      <c r="G10" s="115">
        <f t="shared" si="0"/>
        <v>0</v>
      </c>
      <c r="H10" s="115">
        <f t="shared" si="1"/>
        <v>0</v>
      </c>
      <c r="I10" s="90"/>
    </row>
    <row r="11" spans="1:9" ht="60">
      <c r="A11" s="9" t="s">
        <v>120</v>
      </c>
      <c r="B11" s="127" t="s">
        <v>232</v>
      </c>
      <c r="C11" s="90"/>
      <c r="D11" s="8" t="s">
        <v>33</v>
      </c>
      <c r="E11" s="8">
        <v>2</v>
      </c>
      <c r="F11" s="114">
        <v>0</v>
      </c>
      <c r="G11" s="115">
        <f t="shared" si="0"/>
        <v>0</v>
      </c>
      <c r="H11" s="115">
        <f t="shared" si="1"/>
        <v>0</v>
      </c>
      <c r="I11" s="90"/>
    </row>
    <row r="12" spans="1:9" ht="60">
      <c r="A12" s="9" t="s">
        <v>121</v>
      </c>
      <c r="B12" s="117" t="s">
        <v>122</v>
      </c>
      <c r="C12" s="90"/>
      <c r="D12" s="8" t="s">
        <v>33</v>
      </c>
      <c r="E12" s="8">
        <v>1</v>
      </c>
      <c r="F12" s="114">
        <v>0</v>
      </c>
      <c r="G12" s="115">
        <f t="shared" si="0"/>
        <v>0</v>
      </c>
      <c r="H12" s="115">
        <f t="shared" si="1"/>
        <v>0</v>
      </c>
      <c r="I12" s="90"/>
    </row>
    <row r="13" spans="1:9" ht="150">
      <c r="A13" s="9" t="s">
        <v>123</v>
      </c>
      <c r="B13" s="117" t="s">
        <v>124</v>
      </c>
      <c r="C13" s="90"/>
      <c r="D13" s="8" t="s">
        <v>33</v>
      </c>
      <c r="E13" s="8">
        <v>1</v>
      </c>
      <c r="F13" s="114">
        <v>0</v>
      </c>
      <c r="G13" s="115">
        <f t="shared" si="0"/>
        <v>0</v>
      </c>
      <c r="H13" s="115">
        <f t="shared" si="1"/>
        <v>0</v>
      </c>
      <c r="I13" s="90"/>
    </row>
    <row r="14" spans="1:9" ht="90">
      <c r="A14" s="120" t="s">
        <v>125</v>
      </c>
      <c r="B14" s="9" t="s">
        <v>126</v>
      </c>
      <c r="C14" s="90"/>
      <c r="D14" s="8" t="s">
        <v>33</v>
      </c>
      <c r="E14" s="8">
        <v>1</v>
      </c>
      <c r="F14" s="114">
        <v>0</v>
      </c>
      <c r="G14" s="115">
        <f t="shared" si="0"/>
        <v>0</v>
      </c>
      <c r="H14" s="115">
        <f t="shared" si="1"/>
        <v>0</v>
      </c>
      <c r="I14" s="90"/>
    </row>
    <row r="15" spans="1:9" ht="90">
      <c r="A15" s="9" t="s">
        <v>127</v>
      </c>
      <c r="B15" s="9" t="s">
        <v>128</v>
      </c>
      <c r="C15" s="90"/>
      <c r="D15" s="8" t="s">
        <v>33</v>
      </c>
      <c r="E15" s="8">
        <v>1</v>
      </c>
      <c r="F15" s="114">
        <v>0</v>
      </c>
      <c r="G15" s="115">
        <f t="shared" si="0"/>
        <v>0</v>
      </c>
      <c r="H15" s="115">
        <f t="shared" si="1"/>
        <v>0</v>
      </c>
      <c r="I15" s="90"/>
    </row>
    <row r="16" spans="1:9" ht="90">
      <c r="A16" s="9" t="s">
        <v>129</v>
      </c>
      <c r="B16" s="9" t="s">
        <v>130</v>
      </c>
      <c r="C16" s="90"/>
      <c r="D16" s="8" t="s">
        <v>33</v>
      </c>
      <c r="E16" s="8">
        <v>1</v>
      </c>
      <c r="F16" s="114">
        <v>0</v>
      </c>
      <c r="G16" s="115">
        <f t="shared" si="0"/>
        <v>0</v>
      </c>
      <c r="H16" s="115">
        <f t="shared" si="1"/>
        <v>0</v>
      </c>
      <c r="I16" s="90"/>
    </row>
    <row r="17" spans="1:9" ht="105">
      <c r="A17" s="9" t="s">
        <v>131</v>
      </c>
      <c r="B17" s="117" t="s">
        <v>132</v>
      </c>
      <c r="C17" s="90"/>
      <c r="D17" s="8" t="s">
        <v>33</v>
      </c>
      <c r="E17" s="8">
        <v>1</v>
      </c>
      <c r="F17" s="114">
        <v>0</v>
      </c>
      <c r="G17" s="115">
        <f t="shared" si="0"/>
        <v>0</v>
      </c>
      <c r="H17" s="115">
        <f t="shared" si="1"/>
        <v>0</v>
      </c>
      <c r="I17" s="90"/>
    </row>
    <row r="18" spans="1:9" ht="90">
      <c r="A18" s="9" t="s">
        <v>133</v>
      </c>
      <c r="B18" s="9" t="s">
        <v>134</v>
      </c>
      <c r="C18" s="90"/>
      <c r="D18" s="8" t="s">
        <v>135</v>
      </c>
      <c r="E18" s="8">
        <v>1</v>
      </c>
      <c r="F18" s="114">
        <v>0</v>
      </c>
      <c r="G18" s="115">
        <f t="shared" si="0"/>
        <v>0</v>
      </c>
      <c r="H18" s="115">
        <f t="shared" si="1"/>
        <v>0</v>
      </c>
      <c r="I18" s="90"/>
    </row>
    <row r="19" spans="1:9" ht="60">
      <c r="A19" s="9" t="s">
        <v>136</v>
      </c>
      <c r="B19" s="9" t="s">
        <v>137</v>
      </c>
      <c r="C19" s="90"/>
      <c r="D19" s="8" t="s">
        <v>135</v>
      </c>
      <c r="E19" s="8">
        <v>1</v>
      </c>
      <c r="F19" s="114">
        <v>0</v>
      </c>
      <c r="G19" s="115">
        <f t="shared" si="0"/>
        <v>0</v>
      </c>
      <c r="H19" s="115">
        <f t="shared" si="1"/>
        <v>0</v>
      </c>
      <c r="I19" s="90"/>
    </row>
    <row r="20" spans="1:8" ht="30">
      <c r="A20" s="9" t="s">
        <v>138</v>
      </c>
      <c r="B20" s="9" t="s">
        <v>139</v>
      </c>
      <c r="C20" s="90"/>
      <c r="D20" s="8" t="s">
        <v>135</v>
      </c>
      <c r="E20" s="8">
        <v>1</v>
      </c>
      <c r="F20" s="114">
        <v>0</v>
      </c>
      <c r="G20" s="115">
        <f>F20*E20</f>
        <v>0</v>
      </c>
      <c r="H20" s="115">
        <f t="shared" si="1"/>
        <v>0</v>
      </c>
    </row>
    <row r="21" spans="1:8" ht="45">
      <c r="A21" s="9" t="s">
        <v>140</v>
      </c>
      <c r="B21" s="9" t="s">
        <v>141</v>
      </c>
      <c r="C21" s="90"/>
      <c r="D21" s="8" t="s">
        <v>135</v>
      </c>
      <c r="E21" s="8">
        <v>1</v>
      </c>
      <c r="F21" s="114">
        <v>0</v>
      </c>
      <c r="G21" s="115">
        <f t="shared" si="0"/>
        <v>0</v>
      </c>
      <c r="H21" s="115">
        <f t="shared" si="1"/>
        <v>0</v>
      </c>
    </row>
    <row r="22" spans="1:8" ht="30">
      <c r="A22" s="9" t="s">
        <v>142</v>
      </c>
      <c r="B22" s="9" t="s">
        <v>143</v>
      </c>
      <c r="C22" s="90"/>
      <c r="D22" s="8" t="s">
        <v>135</v>
      </c>
      <c r="E22" s="8">
        <v>1</v>
      </c>
      <c r="F22" s="114">
        <v>0</v>
      </c>
      <c r="G22" s="115">
        <f t="shared" si="0"/>
        <v>0</v>
      </c>
      <c r="H22" s="115">
        <f t="shared" si="1"/>
        <v>0</v>
      </c>
    </row>
    <row r="23" spans="6:8" ht="15.75" thickBot="1">
      <c r="F23" s="116"/>
      <c r="G23" s="116"/>
      <c r="H23" s="116"/>
    </row>
    <row r="24" spans="1:8" ht="16.5" thickBot="1" thickTop="1">
      <c r="A24" s="10" t="s">
        <v>44</v>
      </c>
      <c r="B24" s="11"/>
      <c r="C24" s="11"/>
      <c r="D24" s="12"/>
      <c r="E24" s="12"/>
      <c r="F24" s="111"/>
      <c r="G24" s="112">
        <f>SUM(G6:G23)</f>
        <v>0</v>
      </c>
      <c r="H24" s="113">
        <f>SUM(H6:H23)</f>
        <v>0</v>
      </c>
    </row>
    <row r="25" ht="15.75" thickTop="1"/>
  </sheetData>
  <sheetProtection algorithmName="SHA-512" hashValue="mr0r+5uhWDtzlT4Q+jFbIQRCyfZ2r/x9uhA5RqhSx1vPaSJhK+FqYKWlkSHM66eoaURCbKPIrovOlizIWw4Gog==" saltValue="n2F0F0/llYAcXILw/6EMKQ==" spinCount="100000" sheet="1" selectLockedCells="1"/>
  <mergeCells count="2">
    <mergeCell ref="A1:G1"/>
    <mergeCell ref="A4:I4"/>
  </mergeCells>
  <printOptions horizontalCentered="1"/>
  <pageMargins left="0.2362204724409449" right="0.2362204724409449" top="0.35433070866141736" bottom="0.5511811023622047" header="0.5118110236220472" footer="0.31496062992125984"/>
  <pageSetup fitToHeight="0" fitToWidth="1" horizontalDpi="600" verticalDpi="600" orientation="landscape" paperSize="9" scale="73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43"/>
  <sheetViews>
    <sheetView zoomScale="90" zoomScaleNormal="90" workbookViewId="0" topLeftCell="A1">
      <pane ySplit="5" topLeftCell="A7" activePane="bottomLeft" state="frozen"/>
      <selection pane="topLeft" activeCell="D10" sqref="D10"/>
      <selection pane="bottomLeft" activeCell="C16" sqref="C16"/>
    </sheetView>
  </sheetViews>
  <sheetFormatPr defaultColWidth="8.8515625" defaultRowHeight="15"/>
  <cols>
    <col min="1" max="1" width="38.140625" style="1" customWidth="1"/>
    <col min="2" max="2" width="35.421875" style="1" customWidth="1"/>
    <col min="3" max="3" width="23.140625" style="1" customWidth="1"/>
    <col min="4" max="5" width="6.28125" style="2" customWidth="1"/>
    <col min="6" max="6" width="17.421875" style="3" customWidth="1"/>
    <col min="7" max="8" width="17.421875" style="4" customWidth="1"/>
    <col min="9" max="9" width="34.00390625" style="0" customWidth="1"/>
  </cols>
  <sheetData>
    <row r="1" spans="1:8" ht="15">
      <c r="A1" s="172" t="s">
        <v>23</v>
      </c>
      <c r="B1" s="172"/>
      <c r="C1" s="172"/>
      <c r="D1" s="172"/>
      <c r="E1" s="172"/>
      <c r="F1" s="172"/>
      <c r="G1" s="172"/>
      <c r="H1"/>
    </row>
    <row r="2" spans="1:8" ht="15">
      <c r="A2" s="1" t="s">
        <v>24</v>
      </c>
      <c r="C2" s="2"/>
      <c r="E2" s="3"/>
      <c r="F2" s="4"/>
      <c r="H2"/>
    </row>
    <row r="3" spans="3:8" ht="15">
      <c r="C3" s="2"/>
      <c r="E3" s="3"/>
      <c r="F3" s="4"/>
      <c r="H3"/>
    </row>
    <row r="4" spans="1:9" ht="15" customHeight="1">
      <c r="A4" s="184" t="s">
        <v>145</v>
      </c>
      <c r="B4" s="185"/>
      <c r="C4" s="185"/>
      <c r="D4" s="185"/>
      <c r="E4" s="185"/>
      <c r="F4" s="185"/>
      <c r="G4" s="185"/>
      <c r="H4" s="185"/>
      <c r="I4" s="185"/>
    </row>
    <row r="5" spans="1:9" ht="30">
      <c r="A5" s="5" t="s">
        <v>108</v>
      </c>
      <c r="B5" s="5" t="s">
        <v>109</v>
      </c>
      <c r="C5" s="5" t="s">
        <v>110</v>
      </c>
      <c r="D5" s="6" t="s">
        <v>27</v>
      </c>
      <c r="E5" s="6" t="s">
        <v>28</v>
      </c>
      <c r="F5" s="7" t="s">
        <v>29</v>
      </c>
      <c r="G5" s="6" t="s">
        <v>30</v>
      </c>
      <c r="H5" s="6" t="s">
        <v>31</v>
      </c>
      <c r="I5" s="122" t="s">
        <v>227</v>
      </c>
    </row>
    <row r="6" spans="1:8" ht="255">
      <c r="A6" s="9" t="s">
        <v>146</v>
      </c>
      <c r="B6" s="9" t="s">
        <v>147</v>
      </c>
      <c r="C6" s="90"/>
      <c r="D6" s="8" t="s">
        <v>135</v>
      </c>
      <c r="E6" s="8">
        <v>1</v>
      </c>
      <c r="F6" s="114">
        <v>0</v>
      </c>
      <c r="G6" s="115">
        <f>F6*E6</f>
        <v>0</v>
      </c>
      <c r="H6" s="115">
        <f aca="true" t="shared" si="0" ref="H6:H41">G6*1.21</f>
        <v>0</v>
      </c>
    </row>
    <row r="7" spans="1:9" ht="90">
      <c r="A7" s="9" t="s">
        <v>111</v>
      </c>
      <c r="B7" s="117" t="s">
        <v>148</v>
      </c>
      <c r="C7" s="90"/>
      <c r="D7" s="8" t="s">
        <v>33</v>
      </c>
      <c r="E7" s="8">
        <v>2</v>
      </c>
      <c r="F7" s="114">
        <v>0</v>
      </c>
      <c r="G7" s="115">
        <f aca="true" t="shared" si="1" ref="G7:G41">F7*E7</f>
        <v>0</v>
      </c>
      <c r="H7" s="115">
        <f t="shared" si="0"/>
        <v>0</v>
      </c>
      <c r="I7" s="90"/>
    </row>
    <row r="8" spans="1:9" ht="45">
      <c r="A8" s="9" t="s">
        <v>113</v>
      </c>
      <c r="B8" s="117" t="s">
        <v>149</v>
      </c>
      <c r="C8" s="90"/>
      <c r="D8" s="8" t="s">
        <v>33</v>
      </c>
      <c r="E8" s="8">
        <v>8</v>
      </c>
      <c r="F8" s="114">
        <v>0</v>
      </c>
      <c r="G8" s="115">
        <f>F8*E8</f>
        <v>0</v>
      </c>
      <c r="H8" s="115">
        <f t="shared" si="0"/>
        <v>0</v>
      </c>
      <c r="I8" s="90"/>
    </row>
    <row r="9" spans="1:9" ht="45">
      <c r="A9" s="9" t="s">
        <v>115</v>
      </c>
      <c r="B9" s="9" t="s">
        <v>116</v>
      </c>
      <c r="C9" s="90"/>
      <c r="D9" s="8" t="s">
        <v>33</v>
      </c>
      <c r="E9" s="8">
        <v>6</v>
      </c>
      <c r="F9" s="114">
        <v>0</v>
      </c>
      <c r="G9" s="115">
        <f t="shared" si="1"/>
        <v>0</v>
      </c>
      <c r="H9" s="115">
        <f t="shared" si="0"/>
        <v>0</v>
      </c>
      <c r="I9" s="90"/>
    </row>
    <row r="10" spans="1:9" ht="90">
      <c r="A10" s="9" t="s">
        <v>150</v>
      </c>
      <c r="B10" s="9" t="s">
        <v>151</v>
      </c>
      <c r="C10" s="90"/>
      <c r="D10" s="8" t="s">
        <v>33</v>
      </c>
      <c r="E10" s="8">
        <v>4</v>
      </c>
      <c r="F10" s="114">
        <v>0</v>
      </c>
      <c r="G10" s="115">
        <f>F10*E10</f>
        <v>0</v>
      </c>
      <c r="H10" s="115">
        <f t="shared" si="0"/>
        <v>0</v>
      </c>
      <c r="I10" s="90"/>
    </row>
    <row r="11" spans="1:9" ht="30">
      <c r="A11" s="9" t="s">
        <v>152</v>
      </c>
      <c r="B11" s="9" t="s">
        <v>153</v>
      </c>
      <c r="C11" s="90"/>
      <c r="D11" s="8" t="s">
        <v>33</v>
      </c>
      <c r="E11" s="8">
        <v>4</v>
      </c>
      <c r="F11" s="114">
        <v>0</v>
      </c>
      <c r="G11" s="115">
        <f aca="true" t="shared" si="2" ref="G11">F11*E11</f>
        <v>0</v>
      </c>
      <c r="H11" s="115">
        <f t="shared" si="0"/>
        <v>0</v>
      </c>
      <c r="I11" s="90"/>
    </row>
    <row r="12" spans="1:9" ht="165">
      <c r="A12" s="9" t="s">
        <v>119</v>
      </c>
      <c r="B12" s="127" t="s">
        <v>228</v>
      </c>
      <c r="C12" s="90"/>
      <c r="D12" s="8" t="s">
        <v>33</v>
      </c>
      <c r="E12" s="8">
        <v>1</v>
      </c>
      <c r="F12" s="114">
        <v>0</v>
      </c>
      <c r="G12" s="115">
        <f t="shared" si="1"/>
        <v>0</v>
      </c>
      <c r="H12" s="115">
        <f t="shared" si="0"/>
        <v>0</v>
      </c>
      <c r="I12" s="90"/>
    </row>
    <row r="13" spans="1:9" ht="75">
      <c r="A13" s="9" t="s">
        <v>154</v>
      </c>
      <c r="B13" s="117" t="s">
        <v>155</v>
      </c>
      <c r="C13" s="90"/>
      <c r="D13" s="8" t="s">
        <v>33</v>
      </c>
      <c r="E13" s="8">
        <v>1</v>
      </c>
      <c r="F13" s="114">
        <v>0</v>
      </c>
      <c r="G13" s="115">
        <f t="shared" si="1"/>
        <v>0</v>
      </c>
      <c r="H13" s="115">
        <f t="shared" si="0"/>
        <v>0</v>
      </c>
      <c r="I13" s="90"/>
    </row>
    <row r="14" spans="1:9" ht="60">
      <c r="A14" s="9" t="s">
        <v>120</v>
      </c>
      <c r="B14" s="127" t="s">
        <v>232</v>
      </c>
      <c r="C14" s="90"/>
      <c r="D14" s="8" t="s">
        <v>33</v>
      </c>
      <c r="E14" s="8">
        <v>2</v>
      </c>
      <c r="F14" s="114">
        <v>0</v>
      </c>
      <c r="G14" s="115">
        <f t="shared" si="1"/>
        <v>0</v>
      </c>
      <c r="H14" s="115">
        <f t="shared" si="0"/>
        <v>0</v>
      </c>
      <c r="I14" s="90"/>
    </row>
    <row r="15" spans="1:9" ht="60">
      <c r="A15" s="9" t="s">
        <v>120</v>
      </c>
      <c r="B15" s="117" t="s">
        <v>235</v>
      </c>
      <c r="C15" s="90"/>
      <c r="D15" s="8" t="s">
        <v>33</v>
      </c>
      <c r="E15" s="8">
        <v>4</v>
      </c>
      <c r="F15" s="114">
        <v>0</v>
      </c>
      <c r="G15" s="115">
        <f aca="true" t="shared" si="3" ref="G15">F15*E15</f>
        <v>0</v>
      </c>
      <c r="H15" s="115">
        <f aca="true" t="shared" si="4" ref="H15">G15*1.21</f>
        <v>0</v>
      </c>
      <c r="I15" s="90"/>
    </row>
    <row r="16" spans="1:9" ht="75">
      <c r="A16" s="9" t="s">
        <v>156</v>
      </c>
      <c r="B16" s="117" t="s">
        <v>157</v>
      </c>
      <c r="C16" s="90"/>
      <c r="D16" s="8" t="s">
        <v>33</v>
      </c>
      <c r="E16" s="8">
        <v>3</v>
      </c>
      <c r="F16" s="114">
        <v>0</v>
      </c>
      <c r="G16" s="115">
        <f t="shared" si="1"/>
        <v>0</v>
      </c>
      <c r="H16" s="115">
        <f t="shared" si="0"/>
        <v>0</v>
      </c>
      <c r="I16" s="90"/>
    </row>
    <row r="17" spans="1:9" ht="75">
      <c r="A17" s="9" t="s">
        <v>158</v>
      </c>
      <c r="B17" s="9" t="s">
        <v>159</v>
      </c>
      <c r="C17" s="90"/>
      <c r="D17" s="8" t="s">
        <v>33</v>
      </c>
      <c r="E17" s="8">
        <v>2</v>
      </c>
      <c r="F17" s="114">
        <v>0</v>
      </c>
      <c r="G17" s="115">
        <f t="shared" si="1"/>
        <v>0</v>
      </c>
      <c r="H17" s="115">
        <f t="shared" si="0"/>
        <v>0</v>
      </c>
      <c r="I17" s="90"/>
    </row>
    <row r="18" spans="1:9" ht="60">
      <c r="A18" s="9" t="s">
        <v>160</v>
      </c>
      <c r="B18" s="117" t="s">
        <v>161</v>
      </c>
      <c r="C18" s="90"/>
      <c r="D18" s="8" t="s">
        <v>33</v>
      </c>
      <c r="E18" s="8">
        <v>1</v>
      </c>
      <c r="F18" s="114">
        <v>0</v>
      </c>
      <c r="G18" s="115">
        <f>F18*E18</f>
        <v>0</v>
      </c>
      <c r="H18" s="115">
        <f>G18*1.21</f>
        <v>0</v>
      </c>
      <c r="I18" s="90"/>
    </row>
    <row r="19" spans="1:9" ht="60">
      <c r="A19" s="9" t="s">
        <v>162</v>
      </c>
      <c r="B19" s="117" t="s">
        <v>163</v>
      </c>
      <c r="C19" s="90"/>
      <c r="D19" s="8" t="s">
        <v>33</v>
      </c>
      <c r="E19" s="8">
        <v>1</v>
      </c>
      <c r="F19" s="114">
        <v>0</v>
      </c>
      <c r="G19" s="115">
        <f>F19*E19</f>
        <v>0</v>
      </c>
      <c r="H19" s="115">
        <f>G19*1.21</f>
        <v>0</v>
      </c>
      <c r="I19" s="90"/>
    </row>
    <row r="20" spans="1:9" ht="45">
      <c r="A20" s="9" t="s">
        <v>164</v>
      </c>
      <c r="B20" s="117" t="s">
        <v>165</v>
      </c>
      <c r="C20" s="90"/>
      <c r="D20" s="8" t="s">
        <v>33</v>
      </c>
      <c r="E20" s="8">
        <v>1</v>
      </c>
      <c r="F20" s="114">
        <v>0</v>
      </c>
      <c r="G20" s="115">
        <f>F20*E20</f>
        <v>0</v>
      </c>
      <c r="H20" s="115">
        <f>G20*1.21</f>
        <v>0</v>
      </c>
      <c r="I20" s="90"/>
    </row>
    <row r="21" spans="1:9" ht="30">
      <c r="A21" s="9" t="s">
        <v>166</v>
      </c>
      <c r="B21" s="117" t="s">
        <v>167</v>
      </c>
      <c r="C21" s="90"/>
      <c r="D21" s="8" t="s">
        <v>33</v>
      </c>
      <c r="E21" s="8">
        <v>2</v>
      </c>
      <c r="F21" s="114">
        <v>0</v>
      </c>
      <c r="G21" s="115">
        <f>F21*E21</f>
        <v>0</v>
      </c>
      <c r="H21" s="115">
        <f>G21*1.21</f>
        <v>0</v>
      </c>
      <c r="I21" s="90"/>
    </row>
    <row r="22" spans="1:9" ht="15">
      <c r="A22" s="9" t="s">
        <v>168</v>
      </c>
      <c r="B22" s="9" t="s">
        <v>169</v>
      </c>
      <c r="C22" s="90"/>
      <c r="D22" s="8" t="s">
        <v>33</v>
      </c>
      <c r="E22" s="8">
        <v>2</v>
      </c>
      <c r="F22" s="114">
        <v>0</v>
      </c>
      <c r="G22" s="115">
        <f>F22*E22</f>
        <v>0</v>
      </c>
      <c r="H22" s="115">
        <f>G22*1.21</f>
        <v>0</v>
      </c>
      <c r="I22" s="90"/>
    </row>
    <row r="23" spans="1:9" ht="105">
      <c r="A23" s="9" t="s">
        <v>170</v>
      </c>
      <c r="B23" s="9" t="s">
        <v>171</v>
      </c>
      <c r="C23" s="90"/>
      <c r="D23" s="8" t="s">
        <v>33</v>
      </c>
      <c r="E23" s="8">
        <v>1</v>
      </c>
      <c r="F23" s="114">
        <v>0</v>
      </c>
      <c r="G23" s="115">
        <f t="shared" si="1"/>
        <v>0</v>
      </c>
      <c r="H23" s="115">
        <f t="shared" si="0"/>
        <v>0</v>
      </c>
      <c r="I23" s="90"/>
    </row>
    <row r="24" spans="1:9" ht="90">
      <c r="A24" s="9" t="s">
        <v>123</v>
      </c>
      <c r="B24" s="117" t="s">
        <v>172</v>
      </c>
      <c r="C24" s="90"/>
      <c r="D24" s="8" t="s">
        <v>33</v>
      </c>
      <c r="E24" s="8">
        <v>1</v>
      </c>
      <c r="F24" s="114">
        <v>0</v>
      </c>
      <c r="G24" s="115">
        <f t="shared" si="1"/>
        <v>0</v>
      </c>
      <c r="H24" s="115">
        <f t="shared" si="0"/>
        <v>0</v>
      </c>
      <c r="I24" s="90"/>
    </row>
    <row r="25" spans="1:9" ht="90">
      <c r="A25" s="9" t="s">
        <v>127</v>
      </c>
      <c r="B25" s="9" t="s">
        <v>128</v>
      </c>
      <c r="C25" s="90"/>
      <c r="D25" s="8" t="s">
        <v>33</v>
      </c>
      <c r="E25" s="8">
        <v>7</v>
      </c>
      <c r="F25" s="114">
        <v>0</v>
      </c>
      <c r="G25" s="115">
        <f t="shared" si="1"/>
        <v>0</v>
      </c>
      <c r="H25" s="115">
        <f t="shared" si="0"/>
        <v>0</v>
      </c>
      <c r="I25" s="90"/>
    </row>
    <row r="26" spans="1:9" ht="90">
      <c r="A26" s="9" t="s">
        <v>129</v>
      </c>
      <c r="B26" s="9" t="s">
        <v>130</v>
      </c>
      <c r="C26" s="90"/>
      <c r="D26" s="8" t="s">
        <v>33</v>
      </c>
      <c r="E26" s="8">
        <v>7</v>
      </c>
      <c r="F26" s="114">
        <v>0</v>
      </c>
      <c r="G26" s="115">
        <f t="shared" si="1"/>
        <v>0</v>
      </c>
      <c r="H26" s="115">
        <f t="shared" si="0"/>
        <v>0</v>
      </c>
      <c r="I26" s="90"/>
    </row>
    <row r="27" spans="1:9" ht="105">
      <c r="A27" s="9" t="s">
        <v>131</v>
      </c>
      <c r="B27" s="9" t="s">
        <v>173</v>
      </c>
      <c r="C27" s="90"/>
      <c r="D27" s="8" t="s">
        <v>33</v>
      </c>
      <c r="E27" s="8">
        <v>1</v>
      </c>
      <c r="F27" s="114">
        <v>0</v>
      </c>
      <c r="G27" s="115">
        <f t="shared" si="1"/>
        <v>0</v>
      </c>
      <c r="H27" s="115">
        <f t="shared" si="0"/>
        <v>0</v>
      </c>
      <c r="I27" s="90"/>
    </row>
    <row r="28" spans="1:9" ht="90">
      <c r="A28" s="9" t="s">
        <v>174</v>
      </c>
      <c r="B28" s="9" t="s">
        <v>175</v>
      </c>
      <c r="C28" s="90"/>
      <c r="D28" s="8" t="s">
        <v>33</v>
      </c>
      <c r="E28" s="8">
        <v>1</v>
      </c>
      <c r="F28" s="114">
        <v>0</v>
      </c>
      <c r="G28" s="115">
        <f>F28*E28</f>
        <v>0</v>
      </c>
      <c r="H28" s="115">
        <f t="shared" si="0"/>
        <v>0</v>
      </c>
      <c r="I28" s="90"/>
    </row>
    <row r="29" spans="1:9" ht="91.5">
      <c r="A29" s="9" t="s">
        <v>176</v>
      </c>
      <c r="B29" s="127" t="s">
        <v>234</v>
      </c>
      <c r="C29" s="90"/>
      <c r="D29" s="8" t="s">
        <v>135</v>
      </c>
      <c r="E29" s="8">
        <v>1</v>
      </c>
      <c r="F29" s="114">
        <v>0</v>
      </c>
      <c r="G29" s="115">
        <f>F29*E29</f>
        <v>0</v>
      </c>
      <c r="H29" s="115">
        <f t="shared" si="0"/>
        <v>0</v>
      </c>
      <c r="I29" s="90"/>
    </row>
    <row r="30" spans="1:9" ht="105">
      <c r="A30" s="9" t="s">
        <v>177</v>
      </c>
      <c r="B30" s="9" t="s">
        <v>178</v>
      </c>
      <c r="C30" s="90"/>
      <c r="D30" s="8" t="s">
        <v>33</v>
      </c>
      <c r="E30" s="8">
        <v>1</v>
      </c>
      <c r="F30" s="114">
        <v>0</v>
      </c>
      <c r="G30" s="115">
        <f t="shared" si="1"/>
        <v>0</v>
      </c>
      <c r="H30" s="115">
        <f t="shared" si="0"/>
        <v>0</v>
      </c>
      <c r="I30" s="90"/>
    </row>
    <row r="31" spans="1:9" ht="45">
      <c r="A31" s="9" t="s">
        <v>179</v>
      </c>
      <c r="B31" s="9" t="s">
        <v>180</v>
      </c>
      <c r="C31" s="90"/>
      <c r="D31" s="8" t="s">
        <v>33</v>
      </c>
      <c r="E31" s="8">
        <v>1</v>
      </c>
      <c r="F31" s="114">
        <v>0</v>
      </c>
      <c r="G31" s="115">
        <f t="shared" si="1"/>
        <v>0</v>
      </c>
      <c r="H31" s="115">
        <f t="shared" si="0"/>
        <v>0</v>
      </c>
      <c r="I31" s="90"/>
    </row>
    <row r="32" spans="1:9" ht="45">
      <c r="A32" s="9" t="s">
        <v>181</v>
      </c>
      <c r="B32" s="9" t="s">
        <v>182</v>
      </c>
      <c r="C32" s="90"/>
      <c r="D32" s="8" t="s">
        <v>33</v>
      </c>
      <c r="E32" s="8">
        <v>1</v>
      </c>
      <c r="F32" s="114">
        <v>0</v>
      </c>
      <c r="G32" s="115">
        <f t="shared" si="1"/>
        <v>0</v>
      </c>
      <c r="H32" s="115">
        <f t="shared" si="0"/>
        <v>0</v>
      </c>
      <c r="I32" s="90"/>
    </row>
    <row r="33" spans="1:9" ht="169.5" customHeight="1">
      <c r="A33" s="9" t="s">
        <v>183</v>
      </c>
      <c r="B33" s="117" t="s">
        <v>184</v>
      </c>
      <c r="C33" s="90"/>
      <c r="D33" s="8" t="s">
        <v>33</v>
      </c>
      <c r="E33" s="8">
        <v>1</v>
      </c>
      <c r="F33" s="114">
        <v>0</v>
      </c>
      <c r="G33" s="115">
        <f t="shared" si="1"/>
        <v>0</v>
      </c>
      <c r="H33" s="115">
        <f t="shared" si="0"/>
        <v>0</v>
      </c>
      <c r="I33" s="90"/>
    </row>
    <row r="34" spans="1:9" ht="30">
      <c r="A34" s="9" t="s">
        <v>185</v>
      </c>
      <c r="B34" s="9" t="s">
        <v>186</v>
      </c>
      <c r="C34" s="90"/>
      <c r="D34" s="8" t="s">
        <v>33</v>
      </c>
      <c r="E34" s="8">
        <v>1</v>
      </c>
      <c r="F34" s="114">
        <v>0</v>
      </c>
      <c r="G34" s="115">
        <f t="shared" si="1"/>
        <v>0</v>
      </c>
      <c r="H34" s="115">
        <f t="shared" si="0"/>
        <v>0</v>
      </c>
      <c r="I34" s="90"/>
    </row>
    <row r="35" spans="1:9" ht="90">
      <c r="A35" s="9" t="s">
        <v>133</v>
      </c>
      <c r="B35" s="9" t="s">
        <v>134</v>
      </c>
      <c r="C35" s="90"/>
      <c r="D35" s="8" t="s">
        <v>135</v>
      </c>
      <c r="E35" s="8">
        <v>1</v>
      </c>
      <c r="F35" s="114">
        <v>0</v>
      </c>
      <c r="G35" s="115">
        <f t="shared" si="1"/>
        <v>0</v>
      </c>
      <c r="H35" s="115">
        <f t="shared" si="0"/>
        <v>0</v>
      </c>
      <c r="I35" s="90"/>
    </row>
    <row r="36" spans="1:9" ht="60">
      <c r="A36" s="9" t="s">
        <v>187</v>
      </c>
      <c r="B36" s="9" t="s">
        <v>137</v>
      </c>
      <c r="C36" s="90"/>
      <c r="D36" s="8" t="s">
        <v>135</v>
      </c>
      <c r="E36" s="8">
        <v>1</v>
      </c>
      <c r="F36" s="114">
        <v>0</v>
      </c>
      <c r="G36" s="115">
        <f t="shared" si="1"/>
        <v>0</v>
      </c>
      <c r="H36" s="115">
        <f t="shared" si="0"/>
        <v>0</v>
      </c>
      <c r="I36" s="90"/>
    </row>
    <row r="37" spans="1:9" ht="15">
      <c r="A37" s="9" t="s">
        <v>188</v>
      </c>
      <c r="B37" s="9"/>
      <c r="C37" s="90"/>
      <c r="D37" s="8" t="s">
        <v>135</v>
      </c>
      <c r="E37" s="8">
        <v>1</v>
      </c>
      <c r="F37" s="114">
        <v>0</v>
      </c>
      <c r="G37" s="115">
        <f aca="true" t="shared" si="5" ref="G37:G38">F37*E37</f>
        <v>0</v>
      </c>
      <c r="H37" s="115">
        <f t="shared" si="0"/>
        <v>0</v>
      </c>
      <c r="I37" s="90"/>
    </row>
    <row r="38" spans="1:8" ht="30">
      <c r="A38" s="9" t="s">
        <v>138</v>
      </c>
      <c r="B38" s="9" t="s">
        <v>189</v>
      </c>
      <c r="C38" s="90"/>
      <c r="D38" s="8" t="s">
        <v>135</v>
      </c>
      <c r="E38" s="8">
        <v>1</v>
      </c>
      <c r="F38" s="114">
        <v>0</v>
      </c>
      <c r="G38" s="115">
        <f t="shared" si="5"/>
        <v>0</v>
      </c>
      <c r="H38" s="115">
        <f t="shared" si="0"/>
        <v>0</v>
      </c>
    </row>
    <row r="39" spans="1:8" ht="45">
      <c r="A39" s="9" t="s">
        <v>140</v>
      </c>
      <c r="B39" s="9" t="s">
        <v>141</v>
      </c>
      <c r="C39" s="90"/>
      <c r="D39" s="8" t="s">
        <v>135</v>
      </c>
      <c r="E39" s="8">
        <v>1</v>
      </c>
      <c r="F39" s="114">
        <v>0</v>
      </c>
      <c r="G39" s="115">
        <f t="shared" si="1"/>
        <v>0</v>
      </c>
      <c r="H39" s="115">
        <f t="shared" si="0"/>
        <v>0</v>
      </c>
    </row>
    <row r="40" spans="1:8" ht="30">
      <c r="A40" s="9" t="s">
        <v>142</v>
      </c>
      <c r="B40" s="9" t="s">
        <v>143</v>
      </c>
      <c r="C40" s="90"/>
      <c r="D40" s="8" t="s">
        <v>135</v>
      </c>
      <c r="E40" s="8">
        <v>1</v>
      </c>
      <c r="F40" s="114">
        <v>0</v>
      </c>
      <c r="G40" s="115">
        <f t="shared" si="1"/>
        <v>0</v>
      </c>
      <c r="H40" s="115">
        <f t="shared" si="0"/>
        <v>0</v>
      </c>
    </row>
    <row r="41" spans="1:8" ht="15">
      <c r="A41" s="9" t="s">
        <v>190</v>
      </c>
      <c r="B41" s="9"/>
      <c r="C41" s="90"/>
      <c r="D41" s="8" t="s">
        <v>135</v>
      </c>
      <c r="E41" s="8">
        <v>1</v>
      </c>
      <c r="F41" s="114">
        <v>0</v>
      </c>
      <c r="G41" s="115">
        <f t="shared" si="1"/>
        <v>0</v>
      </c>
      <c r="H41" s="115">
        <f t="shared" si="0"/>
        <v>0</v>
      </c>
    </row>
    <row r="42" spans="6:8" ht="15">
      <c r="F42" s="116"/>
      <c r="G42" s="116"/>
      <c r="H42" s="116"/>
    </row>
    <row r="43" spans="1:8" ht="15">
      <c r="A43" s="10" t="s">
        <v>44</v>
      </c>
      <c r="B43" s="11"/>
      <c r="C43" s="11"/>
      <c r="D43" s="12"/>
      <c r="E43" s="12"/>
      <c r="F43" s="111"/>
      <c r="G43" s="112">
        <f>SUM(G7:G42)</f>
        <v>0</v>
      </c>
      <c r="H43" s="113">
        <f>SUM(H7:H42)</f>
        <v>0</v>
      </c>
    </row>
  </sheetData>
  <sheetProtection algorithmName="SHA-512" hashValue="o30HO6jwW1Pya06ZBNgWl5PLVoiDozEpE3aYtoyfm98lMn9E+Dfxi0NZUWLHaTtKxv+ucldQ7dJfFymQziJ/ww==" saltValue="QZ0F2YHe8h64tDsXZoNVLA==" spinCount="100000" sheet="1" selectLockedCells="1"/>
  <mergeCells count="2">
    <mergeCell ref="A1:G1"/>
    <mergeCell ref="A4:I4"/>
  </mergeCells>
  <printOptions horizontalCentered="1"/>
  <pageMargins left="0.2362204724409449" right="0.2362204724409449" top="0.35433070866141736" bottom="0.5511811023622047" header="0.5118110236220472" footer="0.31496062992125984"/>
  <pageSetup fitToHeight="0" fitToWidth="1" horizontalDpi="600" verticalDpi="600" orientation="landscape" paperSize="9" scale="73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A1:I43"/>
  <sheetViews>
    <sheetView zoomScale="90" zoomScaleNormal="90" workbookViewId="0" topLeftCell="A1">
      <pane ySplit="5" topLeftCell="A6" activePane="bottomLeft" state="frozen"/>
      <selection pane="topLeft" activeCell="D10" sqref="D10"/>
      <selection pane="bottomLeft" activeCell="C6" sqref="C6"/>
    </sheetView>
  </sheetViews>
  <sheetFormatPr defaultColWidth="8.8515625" defaultRowHeight="15"/>
  <cols>
    <col min="1" max="1" width="38.140625" style="1" customWidth="1"/>
    <col min="2" max="2" width="35.421875" style="1" customWidth="1"/>
    <col min="3" max="3" width="23.140625" style="1" customWidth="1"/>
    <col min="4" max="5" width="6.28125" style="2" customWidth="1"/>
    <col min="6" max="6" width="16.00390625" style="3" customWidth="1"/>
    <col min="7" max="8" width="16.00390625" style="4" customWidth="1"/>
    <col min="9" max="9" width="35.140625" style="0" customWidth="1"/>
  </cols>
  <sheetData>
    <row r="1" spans="1:8" ht="15">
      <c r="A1" s="172" t="s">
        <v>23</v>
      </c>
      <c r="B1" s="172"/>
      <c r="C1" s="172"/>
      <c r="D1" s="172"/>
      <c r="E1" s="172"/>
      <c r="F1" s="172"/>
      <c r="G1" s="172"/>
      <c r="H1"/>
    </row>
    <row r="2" spans="1:8" ht="15">
      <c r="A2" s="1" t="s">
        <v>24</v>
      </c>
      <c r="C2" s="2"/>
      <c r="E2" s="3"/>
      <c r="F2" s="4"/>
      <c r="H2"/>
    </row>
    <row r="3" spans="3:8" ht="15">
      <c r="C3" s="2"/>
      <c r="E3" s="3"/>
      <c r="F3" s="4"/>
      <c r="H3"/>
    </row>
    <row r="4" spans="1:9" ht="15">
      <c r="A4" s="186" t="s">
        <v>191</v>
      </c>
      <c r="B4" s="187"/>
      <c r="C4" s="187"/>
      <c r="D4" s="187"/>
      <c r="E4" s="187"/>
      <c r="F4" s="187"/>
      <c r="G4" s="187"/>
      <c r="H4" s="187"/>
      <c r="I4" s="187"/>
    </row>
    <row r="5" spans="1:9" ht="30">
      <c r="A5" s="5" t="s">
        <v>108</v>
      </c>
      <c r="B5" s="5" t="s">
        <v>109</v>
      </c>
      <c r="C5" s="5" t="s">
        <v>110</v>
      </c>
      <c r="D5" s="6" t="s">
        <v>27</v>
      </c>
      <c r="E5" s="6" t="s">
        <v>28</v>
      </c>
      <c r="F5" s="7" t="s">
        <v>29</v>
      </c>
      <c r="G5" s="6" t="s">
        <v>30</v>
      </c>
      <c r="H5" s="6" t="s">
        <v>31</v>
      </c>
      <c r="I5" s="122" t="s">
        <v>227</v>
      </c>
    </row>
    <row r="6" spans="1:8" ht="255">
      <c r="A6" s="9" t="s">
        <v>146</v>
      </c>
      <c r="B6" s="9" t="s">
        <v>147</v>
      </c>
      <c r="C6" s="90"/>
      <c r="D6" s="8" t="s">
        <v>135</v>
      </c>
      <c r="E6" s="8">
        <v>1</v>
      </c>
      <c r="F6" s="114">
        <v>0</v>
      </c>
      <c r="G6" s="115">
        <f aca="true" t="shared" si="0" ref="G6:G9">F6*E6</f>
        <v>0</v>
      </c>
      <c r="H6" s="115">
        <f aca="true" t="shared" si="1" ref="H6:H9">G6*1.21</f>
        <v>0</v>
      </c>
    </row>
    <row r="7" spans="1:9" ht="75">
      <c r="A7" s="9" t="s">
        <v>111</v>
      </c>
      <c r="B7" s="117" t="s">
        <v>192</v>
      </c>
      <c r="C7" s="90"/>
      <c r="D7" s="8" t="s">
        <v>33</v>
      </c>
      <c r="E7" s="8">
        <v>1</v>
      </c>
      <c r="F7" s="114">
        <v>0</v>
      </c>
      <c r="G7" s="115">
        <f t="shared" si="0"/>
        <v>0</v>
      </c>
      <c r="H7" s="115">
        <f t="shared" si="1"/>
        <v>0</v>
      </c>
      <c r="I7" s="90"/>
    </row>
    <row r="8" spans="1:9" ht="45">
      <c r="A8" s="9" t="s">
        <v>113</v>
      </c>
      <c r="B8" s="9" t="s">
        <v>193</v>
      </c>
      <c r="C8" s="90"/>
      <c r="D8" s="8" t="s">
        <v>33</v>
      </c>
      <c r="E8" s="8">
        <v>4</v>
      </c>
      <c r="F8" s="114">
        <v>0</v>
      </c>
      <c r="G8" s="115">
        <f t="shared" si="0"/>
        <v>0</v>
      </c>
      <c r="H8" s="115">
        <f t="shared" si="1"/>
        <v>0</v>
      </c>
      <c r="I8" s="90"/>
    </row>
    <row r="9" spans="1:9" ht="45">
      <c r="A9" s="9" t="s">
        <v>115</v>
      </c>
      <c r="B9" s="9" t="s">
        <v>116</v>
      </c>
      <c r="C9" s="90"/>
      <c r="D9" s="8" t="s">
        <v>33</v>
      </c>
      <c r="E9" s="8">
        <v>2</v>
      </c>
      <c r="F9" s="114">
        <v>0</v>
      </c>
      <c r="G9" s="115">
        <f t="shared" si="0"/>
        <v>0</v>
      </c>
      <c r="H9" s="115">
        <f t="shared" si="1"/>
        <v>0</v>
      </c>
      <c r="I9" s="90"/>
    </row>
    <row r="10" spans="1:9" ht="90">
      <c r="A10" s="9" t="s">
        <v>111</v>
      </c>
      <c r="B10" s="117" t="s">
        <v>194</v>
      </c>
      <c r="C10" s="90"/>
      <c r="D10" s="8" t="s">
        <v>33</v>
      </c>
      <c r="E10" s="8">
        <v>2</v>
      </c>
      <c r="F10" s="114">
        <v>0</v>
      </c>
      <c r="G10" s="115">
        <f aca="true" t="shared" si="2" ref="G10:G41">F10*E10</f>
        <v>0</v>
      </c>
      <c r="H10" s="115">
        <f aca="true" t="shared" si="3" ref="H10:H41">G10*1.21</f>
        <v>0</v>
      </c>
      <c r="I10" s="90"/>
    </row>
    <row r="11" spans="1:9" ht="45">
      <c r="A11" s="9" t="s">
        <v>113</v>
      </c>
      <c r="B11" s="9" t="s">
        <v>195</v>
      </c>
      <c r="C11" s="90"/>
      <c r="D11" s="8" t="s">
        <v>33</v>
      </c>
      <c r="E11" s="8">
        <v>8</v>
      </c>
      <c r="F11" s="114">
        <v>0</v>
      </c>
      <c r="G11" s="115">
        <f t="shared" si="2"/>
        <v>0</v>
      </c>
      <c r="H11" s="115">
        <f t="shared" si="3"/>
        <v>0</v>
      </c>
      <c r="I11" s="90"/>
    </row>
    <row r="12" spans="1:9" ht="45">
      <c r="A12" s="9" t="s">
        <v>115</v>
      </c>
      <c r="B12" s="9" t="s">
        <v>116</v>
      </c>
      <c r="C12" s="90"/>
      <c r="D12" s="8" t="s">
        <v>33</v>
      </c>
      <c r="E12" s="8">
        <v>6</v>
      </c>
      <c r="F12" s="114">
        <v>0</v>
      </c>
      <c r="G12" s="115">
        <f t="shared" si="2"/>
        <v>0</v>
      </c>
      <c r="H12" s="115">
        <f t="shared" si="3"/>
        <v>0</v>
      </c>
      <c r="I12" s="90"/>
    </row>
    <row r="13" spans="1:9" ht="30">
      <c r="A13" s="9" t="s">
        <v>117</v>
      </c>
      <c r="B13" s="9" t="s">
        <v>196</v>
      </c>
      <c r="C13" s="90"/>
      <c r="D13" s="8" t="s">
        <v>33</v>
      </c>
      <c r="E13" s="8">
        <v>2</v>
      </c>
      <c r="F13" s="114">
        <v>0</v>
      </c>
      <c r="G13" s="115">
        <f>F13*E13</f>
        <v>0</v>
      </c>
      <c r="H13" s="115">
        <f t="shared" si="3"/>
        <v>0</v>
      </c>
      <c r="I13" s="90"/>
    </row>
    <row r="14" spans="1:9" ht="75">
      <c r="A14" s="9" t="s">
        <v>154</v>
      </c>
      <c r="B14" s="117" t="s">
        <v>197</v>
      </c>
      <c r="C14" s="90"/>
      <c r="D14" s="8" t="s">
        <v>33</v>
      </c>
      <c r="E14" s="8">
        <v>2</v>
      </c>
      <c r="F14" s="114">
        <v>0</v>
      </c>
      <c r="G14" s="115">
        <f t="shared" si="2"/>
        <v>0</v>
      </c>
      <c r="H14" s="115">
        <f t="shared" si="3"/>
        <v>0</v>
      </c>
      <c r="I14" s="90"/>
    </row>
    <row r="15" spans="1:9" ht="120">
      <c r="A15" s="9" t="s">
        <v>119</v>
      </c>
      <c r="B15" s="117" t="s">
        <v>198</v>
      </c>
      <c r="C15" s="90"/>
      <c r="D15" s="8" t="s">
        <v>33</v>
      </c>
      <c r="E15" s="8">
        <v>2</v>
      </c>
      <c r="F15" s="114">
        <v>0</v>
      </c>
      <c r="G15" s="115">
        <f t="shared" si="2"/>
        <v>0</v>
      </c>
      <c r="H15" s="115">
        <f t="shared" si="3"/>
        <v>0</v>
      </c>
      <c r="I15" s="90"/>
    </row>
    <row r="16" spans="1:9" ht="45">
      <c r="A16" s="9" t="s">
        <v>199</v>
      </c>
      <c r="B16" s="9" t="s">
        <v>200</v>
      </c>
      <c r="C16" s="90"/>
      <c r="D16" s="8" t="s">
        <v>33</v>
      </c>
      <c r="E16" s="8">
        <v>2</v>
      </c>
      <c r="F16" s="114">
        <v>0</v>
      </c>
      <c r="G16" s="115">
        <f t="shared" si="2"/>
        <v>0</v>
      </c>
      <c r="H16" s="115">
        <f t="shared" si="3"/>
        <v>0</v>
      </c>
      <c r="I16" s="90"/>
    </row>
    <row r="17" spans="1:9" ht="60">
      <c r="A17" s="9" t="s">
        <v>120</v>
      </c>
      <c r="B17" s="117" t="s">
        <v>201</v>
      </c>
      <c r="C17" s="90"/>
      <c r="D17" s="8" t="s">
        <v>33</v>
      </c>
      <c r="E17" s="8">
        <v>6</v>
      </c>
      <c r="F17" s="114">
        <v>0</v>
      </c>
      <c r="G17" s="115">
        <f t="shared" si="2"/>
        <v>0</v>
      </c>
      <c r="H17" s="115">
        <f t="shared" si="3"/>
        <v>0</v>
      </c>
      <c r="I17" s="90"/>
    </row>
    <row r="18" spans="1:9" ht="60">
      <c r="A18" s="9" t="s">
        <v>156</v>
      </c>
      <c r="B18" s="9" t="s">
        <v>202</v>
      </c>
      <c r="C18" s="90"/>
      <c r="D18" s="8" t="s">
        <v>33</v>
      </c>
      <c r="E18" s="8">
        <v>3</v>
      </c>
      <c r="F18" s="114">
        <v>0</v>
      </c>
      <c r="G18" s="115">
        <f t="shared" si="2"/>
        <v>0</v>
      </c>
      <c r="H18" s="115">
        <f t="shared" si="3"/>
        <v>0</v>
      </c>
      <c r="I18" s="90"/>
    </row>
    <row r="19" spans="1:9" ht="105">
      <c r="A19" s="9" t="s">
        <v>170</v>
      </c>
      <c r="B19" s="9" t="s">
        <v>171</v>
      </c>
      <c r="C19" s="90"/>
      <c r="D19" s="8" t="s">
        <v>33</v>
      </c>
      <c r="E19" s="8">
        <v>1</v>
      </c>
      <c r="F19" s="114">
        <v>0</v>
      </c>
      <c r="G19" s="115">
        <f t="shared" si="2"/>
        <v>0</v>
      </c>
      <c r="H19" s="115">
        <f t="shared" si="3"/>
        <v>0</v>
      </c>
      <c r="I19" s="90"/>
    </row>
    <row r="20" spans="1:9" ht="120">
      <c r="A20" s="9" t="s">
        <v>203</v>
      </c>
      <c r="B20" s="9" t="s">
        <v>204</v>
      </c>
      <c r="C20" s="90"/>
      <c r="D20" s="8" t="s">
        <v>33</v>
      </c>
      <c r="E20" s="8">
        <v>1</v>
      </c>
      <c r="F20" s="114">
        <v>0</v>
      </c>
      <c r="G20" s="115">
        <f t="shared" si="2"/>
        <v>0</v>
      </c>
      <c r="H20" s="115">
        <f aca="true" t="shared" si="4" ref="H20:H29">G20*1.21</f>
        <v>0</v>
      </c>
      <c r="I20" s="90"/>
    </row>
    <row r="21" spans="1:9" ht="75">
      <c r="A21" s="9" t="s">
        <v>158</v>
      </c>
      <c r="B21" s="9" t="s">
        <v>159</v>
      </c>
      <c r="C21" s="90"/>
      <c r="D21" s="8" t="s">
        <v>33</v>
      </c>
      <c r="E21" s="8">
        <v>2</v>
      </c>
      <c r="F21" s="114">
        <v>0</v>
      </c>
      <c r="G21" s="115">
        <f aca="true" t="shared" si="5" ref="G21:G29">F21*E21</f>
        <v>0</v>
      </c>
      <c r="H21" s="115">
        <f t="shared" si="4"/>
        <v>0</v>
      </c>
      <c r="I21" s="90"/>
    </row>
    <row r="22" spans="1:9" ht="60">
      <c r="A22" s="9" t="s">
        <v>160</v>
      </c>
      <c r="B22" s="117" t="s">
        <v>205</v>
      </c>
      <c r="C22" s="90"/>
      <c r="D22" s="8" t="s">
        <v>33</v>
      </c>
      <c r="E22" s="8">
        <v>3</v>
      </c>
      <c r="F22" s="114">
        <v>0</v>
      </c>
      <c r="G22" s="115">
        <f t="shared" si="5"/>
        <v>0</v>
      </c>
      <c r="H22" s="115">
        <f t="shared" si="4"/>
        <v>0</v>
      </c>
      <c r="I22" s="90"/>
    </row>
    <row r="23" spans="1:9" ht="60">
      <c r="A23" s="9" t="s">
        <v>162</v>
      </c>
      <c r="B23" s="117" t="s">
        <v>206</v>
      </c>
      <c r="C23" s="90"/>
      <c r="D23" s="8" t="s">
        <v>33</v>
      </c>
      <c r="E23" s="8">
        <v>1</v>
      </c>
      <c r="F23" s="114">
        <v>0</v>
      </c>
      <c r="G23" s="115">
        <f t="shared" si="5"/>
        <v>0</v>
      </c>
      <c r="H23" s="115">
        <f t="shared" si="4"/>
        <v>0</v>
      </c>
      <c r="I23" s="90"/>
    </row>
    <row r="24" spans="1:9" ht="45">
      <c r="A24" s="9" t="s">
        <v>164</v>
      </c>
      <c r="B24" s="117" t="s">
        <v>207</v>
      </c>
      <c r="C24" s="90"/>
      <c r="D24" s="8" t="s">
        <v>33</v>
      </c>
      <c r="E24" s="8">
        <v>1</v>
      </c>
      <c r="F24" s="114">
        <v>0</v>
      </c>
      <c r="G24" s="115">
        <f t="shared" si="5"/>
        <v>0</v>
      </c>
      <c r="H24" s="115">
        <f t="shared" si="4"/>
        <v>0</v>
      </c>
      <c r="I24" s="90"/>
    </row>
    <row r="25" spans="1:9" ht="30">
      <c r="A25" s="9" t="s">
        <v>166</v>
      </c>
      <c r="B25" s="117" t="s">
        <v>208</v>
      </c>
      <c r="C25" s="90"/>
      <c r="D25" s="8" t="s">
        <v>33</v>
      </c>
      <c r="E25" s="8">
        <v>2</v>
      </c>
      <c r="F25" s="114">
        <v>0</v>
      </c>
      <c r="G25" s="115">
        <f t="shared" si="5"/>
        <v>0</v>
      </c>
      <c r="H25" s="115">
        <f t="shared" si="4"/>
        <v>0</v>
      </c>
      <c r="I25" s="90"/>
    </row>
    <row r="26" spans="1:9" ht="15">
      <c r="A26" s="9" t="s">
        <v>168</v>
      </c>
      <c r="B26" s="9" t="s">
        <v>169</v>
      </c>
      <c r="C26" s="90"/>
      <c r="D26" s="8" t="s">
        <v>33</v>
      </c>
      <c r="E26" s="8">
        <v>2</v>
      </c>
      <c r="F26" s="114">
        <v>0</v>
      </c>
      <c r="G26" s="115">
        <f t="shared" si="5"/>
        <v>0</v>
      </c>
      <c r="H26" s="115">
        <f t="shared" si="4"/>
        <v>0</v>
      </c>
      <c r="I26" s="90"/>
    </row>
    <row r="27" spans="1:9" ht="75">
      <c r="A27" s="9" t="s">
        <v>123</v>
      </c>
      <c r="B27" s="9" t="s">
        <v>209</v>
      </c>
      <c r="C27" s="90"/>
      <c r="D27" s="8" t="s">
        <v>33</v>
      </c>
      <c r="E27" s="8">
        <v>1</v>
      </c>
      <c r="F27" s="114">
        <v>0</v>
      </c>
      <c r="G27" s="115">
        <f t="shared" si="5"/>
        <v>0</v>
      </c>
      <c r="H27" s="115">
        <f t="shared" si="4"/>
        <v>0</v>
      </c>
      <c r="I27" s="90"/>
    </row>
    <row r="28" spans="1:9" ht="90">
      <c r="A28" s="9" t="s">
        <v>127</v>
      </c>
      <c r="B28" s="9" t="s">
        <v>128</v>
      </c>
      <c r="C28" s="90"/>
      <c r="D28" s="8" t="s">
        <v>33</v>
      </c>
      <c r="E28" s="87">
        <v>10</v>
      </c>
      <c r="F28" s="114">
        <v>0</v>
      </c>
      <c r="G28" s="115">
        <f t="shared" si="5"/>
        <v>0</v>
      </c>
      <c r="H28" s="115">
        <f t="shared" si="4"/>
        <v>0</v>
      </c>
      <c r="I28" s="90"/>
    </row>
    <row r="29" spans="1:9" ht="90">
      <c r="A29" s="9" t="s">
        <v>129</v>
      </c>
      <c r="B29" s="9" t="s">
        <v>130</v>
      </c>
      <c r="C29" s="90"/>
      <c r="D29" s="8" t="s">
        <v>33</v>
      </c>
      <c r="E29" s="87">
        <v>10</v>
      </c>
      <c r="F29" s="114">
        <v>0</v>
      </c>
      <c r="G29" s="115">
        <f t="shared" si="5"/>
        <v>0</v>
      </c>
      <c r="H29" s="115">
        <f t="shared" si="4"/>
        <v>0</v>
      </c>
      <c r="I29" s="90"/>
    </row>
    <row r="30" spans="1:9" ht="105">
      <c r="A30" s="9" t="s">
        <v>131</v>
      </c>
      <c r="B30" s="9" t="s">
        <v>173</v>
      </c>
      <c r="C30" s="90"/>
      <c r="D30" s="8" t="s">
        <v>33</v>
      </c>
      <c r="E30" s="8">
        <v>1</v>
      </c>
      <c r="F30" s="114">
        <v>0</v>
      </c>
      <c r="G30" s="115">
        <f t="shared" si="2"/>
        <v>0</v>
      </c>
      <c r="H30" s="115">
        <f t="shared" si="3"/>
        <v>0</v>
      </c>
      <c r="I30" s="90"/>
    </row>
    <row r="31" spans="1:9" ht="105">
      <c r="A31" s="9" t="s">
        <v>177</v>
      </c>
      <c r="B31" s="9" t="s">
        <v>178</v>
      </c>
      <c r="C31" s="90"/>
      <c r="D31" s="8" t="s">
        <v>33</v>
      </c>
      <c r="E31" s="8">
        <v>1</v>
      </c>
      <c r="F31" s="114">
        <v>0</v>
      </c>
      <c r="G31" s="115">
        <f t="shared" si="2"/>
        <v>0</v>
      </c>
      <c r="H31" s="115">
        <f t="shared" si="3"/>
        <v>0</v>
      </c>
      <c r="I31" s="90"/>
    </row>
    <row r="32" spans="1:9" ht="45">
      <c r="A32" s="9" t="s">
        <v>179</v>
      </c>
      <c r="B32" s="9" t="s">
        <v>180</v>
      </c>
      <c r="C32" s="90"/>
      <c r="D32" s="8" t="s">
        <v>33</v>
      </c>
      <c r="E32" s="8">
        <v>1</v>
      </c>
      <c r="F32" s="114">
        <v>0</v>
      </c>
      <c r="G32" s="115">
        <f t="shared" si="2"/>
        <v>0</v>
      </c>
      <c r="H32" s="115">
        <f t="shared" si="3"/>
        <v>0</v>
      </c>
      <c r="I32" s="90"/>
    </row>
    <row r="33" spans="1:9" ht="45">
      <c r="A33" s="9" t="s">
        <v>181</v>
      </c>
      <c r="B33" s="9" t="s">
        <v>182</v>
      </c>
      <c r="C33" s="90"/>
      <c r="D33" s="8" t="s">
        <v>33</v>
      </c>
      <c r="E33" s="8">
        <v>1</v>
      </c>
      <c r="F33" s="114">
        <v>0</v>
      </c>
      <c r="G33" s="115">
        <f t="shared" si="2"/>
        <v>0</v>
      </c>
      <c r="H33" s="115">
        <f t="shared" si="3"/>
        <v>0</v>
      </c>
      <c r="I33" s="90"/>
    </row>
    <row r="34" spans="1:9" ht="180">
      <c r="A34" s="9" t="s">
        <v>183</v>
      </c>
      <c r="B34" s="117" t="s">
        <v>184</v>
      </c>
      <c r="C34" s="90"/>
      <c r="D34" s="8" t="s">
        <v>33</v>
      </c>
      <c r="E34" s="8">
        <v>1</v>
      </c>
      <c r="F34" s="114">
        <v>0</v>
      </c>
      <c r="G34" s="115">
        <f t="shared" si="2"/>
        <v>0</v>
      </c>
      <c r="H34" s="115">
        <f t="shared" si="3"/>
        <v>0</v>
      </c>
      <c r="I34" s="90"/>
    </row>
    <row r="35" spans="1:9" ht="30">
      <c r="A35" s="9" t="s">
        <v>185</v>
      </c>
      <c r="B35" s="9" t="s">
        <v>186</v>
      </c>
      <c r="C35" s="90"/>
      <c r="D35" s="8" t="s">
        <v>33</v>
      </c>
      <c r="E35" s="8">
        <v>1</v>
      </c>
      <c r="F35" s="114">
        <v>0</v>
      </c>
      <c r="G35" s="115">
        <f t="shared" si="2"/>
        <v>0</v>
      </c>
      <c r="H35" s="115">
        <f t="shared" si="3"/>
        <v>0</v>
      </c>
      <c r="I35" s="90"/>
    </row>
    <row r="36" spans="1:9" ht="90">
      <c r="A36" s="9" t="s">
        <v>133</v>
      </c>
      <c r="B36" s="9" t="s">
        <v>134</v>
      </c>
      <c r="C36" s="90"/>
      <c r="D36" s="8" t="s">
        <v>135</v>
      </c>
      <c r="E36" s="8">
        <v>1</v>
      </c>
      <c r="F36" s="114">
        <v>0</v>
      </c>
      <c r="G36" s="115">
        <f t="shared" si="2"/>
        <v>0</v>
      </c>
      <c r="H36" s="115">
        <f t="shared" si="3"/>
        <v>0</v>
      </c>
      <c r="I36" s="90"/>
    </row>
    <row r="37" spans="1:9" ht="60">
      <c r="A37" s="9" t="s">
        <v>187</v>
      </c>
      <c r="B37" s="9" t="s">
        <v>137</v>
      </c>
      <c r="C37" s="90"/>
      <c r="D37" s="8" t="s">
        <v>135</v>
      </c>
      <c r="E37" s="8">
        <v>1</v>
      </c>
      <c r="F37" s="114">
        <v>0</v>
      </c>
      <c r="G37" s="115">
        <f t="shared" si="2"/>
        <v>0</v>
      </c>
      <c r="H37" s="115">
        <f t="shared" si="3"/>
        <v>0</v>
      </c>
      <c r="I37" s="90"/>
    </row>
    <row r="38" spans="1:9" ht="15">
      <c r="A38" s="9" t="s">
        <v>188</v>
      </c>
      <c r="B38" s="9"/>
      <c r="C38" s="90"/>
      <c r="D38" s="8" t="s">
        <v>135</v>
      </c>
      <c r="E38" s="8">
        <v>1</v>
      </c>
      <c r="F38" s="114">
        <v>0</v>
      </c>
      <c r="G38" s="115">
        <f t="shared" si="2"/>
        <v>0</v>
      </c>
      <c r="H38" s="115">
        <f t="shared" si="3"/>
        <v>0</v>
      </c>
      <c r="I38" s="90"/>
    </row>
    <row r="39" spans="1:8" ht="30">
      <c r="A39" s="9" t="s">
        <v>138</v>
      </c>
      <c r="B39" s="9" t="s">
        <v>139</v>
      </c>
      <c r="C39" s="90"/>
      <c r="D39" s="8" t="s">
        <v>135</v>
      </c>
      <c r="E39" s="8">
        <v>1</v>
      </c>
      <c r="F39" s="114">
        <v>0</v>
      </c>
      <c r="G39" s="115">
        <f>F39*E39</f>
        <v>0</v>
      </c>
      <c r="H39" s="115">
        <f t="shared" si="3"/>
        <v>0</v>
      </c>
    </row>
    <row r="40" spans="1:8" ht="45">
      <c r="A40" s="9" t="s">
        <v>140</v>
      </c>
      <c r="B40" s="9" t="s">
        <v>141</v>
      </c>
      <c r="C40" s="90"/>
      <c r="D40" s="8" t="s">
        <v>135</v>
      </c>
      <c r="E40" s="8">
        <v>1</v>
      </c>
      <c r="F40" s="114">
        <v>0</v>
      </c>
      <c r="G40" s="115">
        <f>F40*E40</f>
        <v>0</v>
      </c>
      <c r="H40" s="115">
        <f t="shared" si="3"/>
        <v>0</v>
      </c>
    </row>
    <row r="41" spans="1:8" ht="30">
      <c r="A41" s="9" t="s">
        <v>142</v>
      </c>
      <c r="B41" s="9" t="s">
        <v>143</v>
      </c>
      <c r="C41" s="90"/>
      <c r="D41" s="8" t="s">
        <v>135</v>
      </c>
      <c r="E41" s="8">
        <v>1</v>
      </c>
      <c r="F41" s="114">
        <v>0</v>
      </c>
      <c r="G41" s="115">
        <f t="shared" si="2"/>
        <v>0</v>
      </c>
      <c r="H41" s="115">
        <f t="shared" si="3"/>
        <v>0</v>
      </c>
    </row>
    <row r="42" spans="6:8" ht="15">
      <c r="F42" s="116"/>
      <c r="G42" s="116"/>
      <c r="H42" s="116"/>
    </row>
    <row r="43" spans="1:8" ht="15">
      <c r="A43" s="10" t="s">
        <v>44</v>
      </c>
      <c r="B43" s="11"/>
      <c r="C43" s="11"/>
      <c r="D43" s="12"/>
      <c r="E43" s="12"/>
      <c r="F43" s="111"/>
      <c r="G43" s="112">
        <f>SUM(G6:G42)</f>
        <v>0</v>
      </c>
      <c r="H43" s="113">
        <f>SUM(H6:H42)</f>
        <v>0</v>
      </c>
    </row>
  </sheetData>
  <sheetProtection algorithmName="SHA-512" hashValue="SGlIIDdcTA752ne9ULSQmyqPgQHcf86idjJpWDhlEF/sfS5Q/2zBkTpZlYKoG4/JrvLM6/KwFGLWvz4/fFWXuQ==" saltValue="0VlZcBZfEAUh5FkhJo9vGw==" spinCount="100000" sheet="1" selectLockedCells="1"/>
  <mergeCells count="2">
    <mergeCell ref="A1:G1"/>
    <mergeCell ref="A4:I4"/>
  </mergeCells>
  <printOptions horizontalCentered="1"/>
  <pageMargins left="0.2362204724409449" right="0.2362204724409449" top="0.35433070866141736" bottom="0.5511811023622047" header="0.5118110236220472" footer="0.31496062992125984"/>
  <pageSetup fitToHeight="0" fitToWidth="1" horizontalDpi="600" verticalDpi="600" orientation="landscape" paperSize="9" scale="7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Havlenová</dc:creator>
  <cp:keywords/>
  <dc:description/>
  <cp:lastModifiedBy>Bubenik Tomas</cp:lastModifiedBy>
  <cp:lastPrinted>2023-10-31T13:45:42Z</cp:lastPrinted>
  <dcterms:created xsi:type="dcterms:W3CDTF">2023-09-25T07:00:20Z</dcterms:created>
  <dcterms:modified xsi:type="dcterms:W3CDTF">2023-12-07T11:45:07Z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VŠB-TUO Ekonomická fakulta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