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9" documentId="14_{8A36DBA6-1EEC-44C6-B77C-AC926A6AFE27}" xr6:coauthVersionLast="36" xr6:coauthVersionMax="36" xr10:uidLastSave="{BE88D319-E12B-4F37-81C0-D8A6B4B2E054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14" i="19" l="1"/>
  <c r="F14" i="19"/>
  <c r="H13" i="19"/>
  <c r="F13" i="19"/>
  <c r="H12" i="19"/>
  <c r="F12" i="19"/>
  <c r="H11" i="19"/>
  <c r="F11" i="19"/>
  <c r="H10" i="19"/>
  <c r="F10" i="19"/>
  <c r="H9" i="19"/>
  <c r="F9" i="19"/>
  <c r="H8" i="19"/>
  <c r="F8" i="19"/>
  <c r="H7" i="19"/>
  <c r="F7" i="19"/>
  <c r="F30" i="19" l="1"/>
  <c r="H30" i="19"/>
  <c r="H21" i="19" l="1"/>
  <c r="F21" i="19"/>
  <c r="H20" i="19"/>
  <c r="F20" i="19"/>
  <c r="H19" i="19"/>
  <c r="F19" i="19"/>
  <c r="H18" i="19"/>
  <c r="F18" i="19"/>
  <c r="H17" i="19"/>
  <c r="F17" i="19"/>
  <c r="H16" i="19"/>
  <c r="F16" i="19"/>
  <c r="H23" i="19"/>
  <c r="F23" i="19"/>
  <c r="H22" i="19"/>
  <c r="F22" i="19"/>
  <c r="H15" i="19"/>
  <c r="F15" i="19"/>
  <c r="F37" i="19" l="1"/>
  <c r="F38" i="19"/>
  <c r="F39" i="19"/>
  <c r="F40" i="19"/>
  <c r="F41" i="19"/>
  <c r="F42" i="19"/>
  <c r="F43" i="19"/>
  <c r="F44" i="19"/>
  <c r="F36" i="19"/>
  <c r="F28" i="19" l="1"/>
  <c r="F29" i="19"/>
  <c r="F31" i="19"/>
  <c r="F32" i="19"/>
  <c r="F27" i="19"/>
  <c r="H29" i="19"/>
  <c r="H28" i="19"/>
  <c r="H27" i="19"/>
  <c r="G33" i="19" s="1"/>
  <c r="H32" i="19"/>
  <c r="H31" i="19"/>
  <c r="F33" i="19" l="1"/>
  <c r="F6" i="19" l="1"/>
  <c r="E24" i="19" l="1"/>
  <c r="F46" i="19" s="1"/>
  <c r="H33" i="19" l="1"/>
  <c r="H36" i="19"/>
  <c r="H37" i="19"/>
  <c r="H38" i="19"/>
  <c r="H39" i="19"/>
  <c r="H44" i="19" l="1"/>
  <c r="H43" i="19"/>
  <c r="H42" i="19"/>
  <c r="H41" i="19"/>
  <c r="H40" i="19"/>
  <c r="H45" i="19" l="1"/>
  <c r="G45" i="19"/>
  <c r="H6" i="19" l="1"/>
  <c r="G24" i="19" s="1"/>
  <c r="G47" i="19" s="1"/>
  <c r="H24" i="19" l="1"/>
</calcChain>
</file>

<file path=xl/sharedStrings.xml><?xml version="1.0" encoding="utf-8"?>
<sst xmlns="http://schemas.openxmlformats.org/spreadsheetml/2006/main" count="171" uniqueCount="84">
  <si>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</si>
  <si>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</si>
  <si>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</si>
  <si>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</si>
  <si>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</si>
  <si>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</si>
  <si>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</si>
  <si>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</si>
  <si>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</si>
  <si>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</si>
  <si>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</si>
  <si>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</si>
  <si>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</si>
  <si>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</si>
  <si>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</si>
  <si>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</si>
  <si>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</si>
  <si>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</si>
  <si>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</si>
  <si>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</si>
  <si>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</si>
  <si>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</si>
  <si>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</si>
  <si>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</si>
  <si>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</si>
  <si>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</si>
  <si>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</si>
  <si>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</si>
  <si>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9.</t>
  </si>
  <si>
    <t>10.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</si>
  <si>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</si>
  <si>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</si>
  <si>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</si>
  <si>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Dodávka do skladu energetiky, převezme Uramová Milena, t.č. 597 321 217, místnost B 109 (Sklad elektro), 17.listopadu 15, Ostrava - Poruba</t>
  </si>
  <si>
    <t>Cena za jed. bez DPH</t>
  </si>
  <si>
    <t>Cena celkem bez DPH</t>
  </si>
  <si>
    <t>ekol.pop. bez DPH</t>
  </si>
  <si>
    <t>Mezisoučet za sklad energetiky:</t>
  </si>
  <si>
    <t>Dodávka zámečnického materiálu 10/2023</t>
  </si>
  <si>
    <t>ks</t>
  </si>
  <si>
    <t>žaluzie přetlaková VK 35, plast</t>
  </si>
  <si>
    <t>kapsový filtr G4 592x592x360/6</t>
  </si>
  <si>
    <t>kapsový filtr G4 592x287x360/6</t>
  </si>
  <si>
    <t>kapsový filtr G4 287x592x360/3</t>
  </si>
  <si>
    <t>kapsový filtr G4 287x287x360/3</t>
  </si>
  <si>
    <t>vrtací korunka do betonu SDS Plus 80 mm</t>
  </si>
  <si>
    <t>KS</t>
  </si>
  <si>
    <t>Kování bezpečnostní R4 90 Cr . bez FAB   1010302</t>
  </si>
  <si>
    <t>m</t>
  </si>
  <si>
    <t>Gumolano prům. 6mm/100m   3704502</t>
  </si>
  <si>
    <t>Bity sada 32 dílů STANLEY 1-13-905     2020105</t>
  </si>
  <si>
    <t>Akumulátor nabíjecí M18B5 5,0 LI-ion</t>
  </si>
  <si>
    <t>Pilový kotouč na dřevo 160x2,6x20/16mm</t>
  </si>
  <si>
    <t>Sada šroubováků -+ 5ks PROFI 8640 00    2050290</t>
  </si>
  <si>
    <t>Mechanika kliky R/Hr Tupa</t>
  </si>
  <si>
    <t>LINDE RV Kyslík-10 bar-W21,8x1/14"-G 1/4"</t>
  </si>
  <si>
    <t>LINDE RV Acetylén-1,5 bar-G 3/8"LH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</si>
  <si>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</si>
  <si>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</si>
  <si>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</si>
  <si>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</si>
  <si>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</si>
  <si>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</si>
  <si>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</si>
  <si>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</si>
  <si>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Válce pro podporu řezaného materiálu HOLZMAN SS52  </t>
  </si>
  <si>
    <t>Vrtací kladivo DEWALT  SDS PLUS  DCH172D2 vč.2ks baterií</t>
  </si>
  <si>
    <t xml:space="preserve">ks </t>
  </si>
  <si>
    <t xml:space="preserve">Vrtačka příklepová DEWALT DCD 795 D2 18V vč.2ks bat.2Ah Li ion XR  </t>
  </si>
  <si>
    <t xml:space="preserve">Gola sada TONA EXPERT E032900  22dílů ½ </t>
  </si>
  <si>
    <t xml:space="preserve">Gola sada TONA EXPERT E194672 1/4 34dílů   </t>
  </si>
  <si>
    <t>KNIPEX sico COBRA 8701250</t>
  </si>
  <si>
    <t>Vodováha HORIZONT 60cm</t>
  </si>
  <si>
    <t>KNIPEX kleště ploché s prodlouženými čelistmi VDE,kod 3016160</t>
  </si>
  <si>
    <t>KNIPEX kleště štípací boční 160mm, EAN4003773021995</t>
  </si>
  <si>
    <t>KNIPEX kleště kombi 160mm, VDE, kod 0306160</t>
  </si>
  <si>
    <t>Šroubovák plochý izolovaný KNIPEX 982060</t>
  </si>
  <si>
    <t>Šroubovák plochý izolovaný KNIPEX 982040</t>
  </si>
  <si>
    <t>Šroubovák plochý izolovaný KNIPEX 982025</t>
  </si>
  <si>
    <t>Šroubovák křížový PH izolovaný KNIPEX 982401 SLS</t>
  </si>
  <si>
    <t>Šroubovák křížový PH izolovaný KNIPEX 982402 SLS</t>
  </si>
  <si>
    <t>Šroubovák křížový PZ izolovaný KNIPEX 982502 SLS</t>
  </si>
  <si>
    <t>Bosch PRO 19dílná sada vrtáků do kovu ProBox HSS-Co, DIN 338 (legované kobaltem)</t>
  </si>
  <si>
    <t>Osoušeč rukou JET DRYER SIMPLE bílý EAN: 8596220002709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</si>
</sst>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sz val="11"/>
      <name val="Segoe UI"/>
      <family val="2"/>
      <charset val="238"/>
    </font>
    <font>
      <sz val="11"/>
      <color rgb="FF38383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0" fillId="0" borderId="0"/>
  </cellStyleXfs>
  <cellXfs count="145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/>
    <xf numFmtId="0" fontId="10" fillId="0" borderId="0" xfId="0" applyFont="1" applyBorder="1" applyAlignment="1" applyProtection="1">
      <alignment vertical="center"/>
    </xf>
    <xf numFmtId="164" fontId="10" fillId="2" borderId="1" xfId="0" applyNumberFormat="1" applyFont="1" applyFill="1" applyBorder="1" applyAlignment="1" applyProtection="1">
      <alignment horizontal="right" vertical="center"/>
      <protection locked="0"/>
    </xf>
    <xf numFmtId="0" fontId="19" fillId="0" borderId="0" xfId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 applyProtection="1">
      <alignment horizontal="right" vertical="center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164" fontId="18" fillId="0" borderId="0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right" vertical="center" wrapText="1"/>
    </xf>
    <xf numFmtId="164" fontId="14" fillId="0" borderId="3" xfId="0" applyNumberFormat="1" applyFont="1" applyBorder="1" applyAlignment="1">
      <alignment horizontal="right" vertical="center"/>
    </xf>
    <xf numFmtId="164" fontId="15" fillId="0" borderId="3" xfId="0" applyNumberFormat="1" applyFont="1" applyBorder="1" applyAlignment="1" applyProtection="1">
      <alignment horizontal="right" vertical="center"/>
    </xf>
    <xf numFmtId="0" fontId="13" fillId="3" borderId="13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164" fontId="17" fillId="3" borderId="9" xfId="0" applyNumberFormat="1" applyFont="1" applyFill="1" applyBorder="1" applyAlignment="1">
      <alignment horizontal="center" vertical="center" wrapText="1"/>
    </xf>
    <xf numFmtId="164" fontId="16" fillId="3" borderId="9" xfId="0" applyNumberFormat="1" applyFont="1" applyFill="1" applyBorder="1" applyAlignment="1" applyProtection="1">
      <alignment horizontal="center" vertical="center" wrapText="1"/>
    </xf>
    <xf numFmtId="164" fontId="15" fillId="3" borderId="12" xfId="0" applyNumberFormat="1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 applyProtection="1">
      <alignment horizontal="righ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3" fillId="0" borderId="0" xfId="0" applyFont="1" applyBorder="1" applyAlignment="1" applyProtection="1">
      <alignment horizontal="right" vertical="center" wrapText="1"/>
    </xf>
    <xf numFmtId="0" fontId="11" fillId="3" borderId="9" xfId="0" applyFont="1" applyFill="1" applyBorder="1" applyAlignment="1" applyProtection="1">
      <alignment horizontal="right" vertical="center" wrapText="1"/>
    </xf>
    <xf numFmtId="0" fontId="12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right" vertical="center"/>
    </xf>
    <xf numFmtId="0" fontId="12" fillId="0" borderId="20" xfId="0" applyFont="1" applyFill="1" applyBorder="1" applyAlignment="1">
      <alignment horizontal="left" vertical="center"/>
    </xf>
    <xf numFmtId="164" fontId="4" fillId="0" borderId="5" xfId="0" applyNumberFormat="1" applyFont="1" applyBorder="1" applyAlignment="1">
      <alignment horizontal="right" vertical="center"/>
    </xf>
    <xf numFmtId="164" fontId="26" fillId="2" borderId="10" xfId="0" applyNumberFormat="1" applyFont="1" applyFill="1" applyBorder="1" applyAlignment="1" applyProtection="1">
      <alignment horizontal="right" vertical="center"/>
      <protection locked="0"/>
    </xf>
    <xf numFmtId="164" fontId="4" fillId="0" borderId="11" xfId="0" applyNumberFormat="1" applyFont="1" applyBorder="1" applyAlignment="1">
      <alignment horizontal="right" vertical="center"/>
    </xf>
    <xf numFmtId="164" fontId="26" fillId="2" borderId="1" xfId="0" applyNumberFormat="1" applyFont="1" applyFill="1" applyBorder="1" applyAlignment="1" applyProtection="1">
      <alignment horizontal="right" vertical="center"/>
      <protection locked="0"/>
    </xf>
    <xf numFmtId="164" fontId="10" fillId="2" borderId="10" xfId="0" applyNumberFormat="1" applyFont="1" applyFill="1" applyBorder="1" applyAlignment="1" applyProtection="1">
      <alignment horizontal="right" vertical="center"/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6" fillId="0" borderId="7" xfId="0" applyFont="1" applyFill="1" applyBorder="1" applyAlignment="1" applyProtection="1">
      <alignment horizontal="right" vertical="center" wrapText="1"/>
    </xf>
    <xf numFmtId="164" fontId="11" fillId="0" borderId="22" xfId="0" applyNumberFormat="1" applyFont="1" applyBorder="1" applyAlignment="1">
      <alignment horizontal="right" vertical="center"/>
    </xf>
    <xf numFmtId="164" fontId="11" fillId="0" borderId="7" xfId="0" applyNumberFormat="1" applyFont="1" applyBorder="1" applyAlignment="1">
      <alignment horizontal="right" vertical="center"/>
    </xf>
    <xf numFmtId="164" fontId="16" fillId="0" borderId="23" xfId="0" applyNumberFormat="1" applyFont="1" applyBorder="1" applyAlignment="1" applyProtection="1">
      <alignment horizontal="right" vertical="center"/>
    </xf>
    <xf numFmtId="164" fontId="16" fillId="0" borderId="24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16" fillId="3" borderId="23" xfId="0" applyNumberFormat="1" applyFont="1" applyFill="1" applyBorder="1" applyAlignment="1" applyProtection="1">
      <alignment horizontal="center" vertical="center" wrapText="1"/>
    </xf>
    <xf numFmtId="164" fontId="15" fillId="3" borderId="24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Border="1"/>
    <xf numFmtId="0" fontId="13" fillId="3" borderId="27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right" vertical="center" wrapText="1"/>
    </xf>
    <xf numFmtId="0" fontId="11" fillId="3" borderId="28" xfId="0" applyFont="1" applyFill="1" applyBorder="1" applyAlignment="1" applyProtection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164" fontId="17" fillId="3" borderId="28" xfId="0" applyNumberFormat="1" applyFont="1" applyFill="1" applyBorder="1" applyAlignment="1">
      <alignment horizontal="center" vertical="center" wrapText="1"/>
    </xf>
    <xf numFmtId="164" fontId="16" fillId="3" borderId="28" xfId="0" applyNumberFormat="1" applyFont="1" applyFill="1" applyBorder="1" applyAlignment="1" applyProtection="1">
      <alignment horizontal="center" vertical="center" wrapText="1"/>
    </xf>
    <xf numFmtId="164" fontId="15" fillId="3" borderId="29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7" fillId="0" borderId="1" xfId="0" applyFont="1" applyBorder="1"/>
    <xf numFmtId="0" fontId="26" fillId="0" borderId="1" xfId="0" applyFont="1" applyBorder="1" applyAlignment="1" applyProtection="1">
      <alignment horizontal="center" vertical="center"/>
    </xf>
    <xf numFmtId="164" fontId="26" fillId="0" borderId="1" xfId="0" applyNumberFormat="1" applyFont="1" applyBorder="1"/>
    <xf numFmtId="164" fontId="2" fillId="0" borderId="1" xfId="0" applyNumberFormat="1" applyFont="1" applyBorder="1"/>
    <xf numFmtId="0" fontId="24" fillId="0" borderId="8" xfId="0" applyFont="1" applyBorder="1" applyAlignment="1">
      <alignment horizontal="center" vertical="center"/>
    </xf>
    <xf numFmtId="164" fontId="26" fillId="0" borderId="10" xfId="0" applyNumberFormat="1" applyFont="1" applyBorder="1"/>
    <xf numFmtId="164" fontId="10" fillId="0" borderId="10" xfId="0" applyNumberFormat="1" applyFont="1" applyBorder="1"/>
    <xf numFmtId="0" fontId="24" fillId="0" borderId="30" xfId="0" applyFont="1" applyBorder="1" applyAlignment="1">
      <alignment horizontal="center" vertical="center"/>
    </xf>
    <xf numFmtId="164" fontId="10" fillId="0" borderId="31" xfId="0" applyNumberFormat="1" applyFont="1" applyBorder="1"/>
    <xf numFmtId="164" fontId="16" fillId="0" borderId="25" xfId="0" applyNumberFormat="1" applyFont="1" applyBorder="1" applyAlignment="1" applyProtection="1">
      <alignment horizontal="right" vertical="center"/>
    </xf>
    <xf numFmtId="164" fontId="16" fillId="0" borderId="26" xfId="0" applyNumberFormat="1" applyFont="1" applyBorder="1" applyAlignment="1" applyProtection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7" fillId="0" borderId="28" xfId="0" applyFont="1" applyFill="1" applyBorder="1" applyAlignment="1" applyProtection="1">
      <alignment horizontal="right" vertical="center" wrapText="1"/>
    </xf>
    <xf numFmtId="164" fontId="11" fillId="0" borderId="32" xfId="0" applyNumberFormat="1" applyFont="1" applyBorder="1" applyAlignment="1">
      <alignment horizontal="right" vertical="center"/>
    </xf>
    <xf numFmtId="164" fontId="11" fillId="0" borderId="33" xfId="0" applyNumberFormat="1" applyFont="1" applyBorder="1" applyAlignment="1">
      <alignment horizontal="right" vertical="center"/>
    </xf>
    <xf numFmtId="164" fontId="2" fillId="0" borderId="31" xfId="0" applyNumberFormat="1" applyFont="1" applyBorder="1"/>
    <xf numFmtId="164" fontId="10" fillId="0" borderId="10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27" fillId="0" borderId="25" xfId="0" applyFont="1" applyBorder="1"/>
    <xf numFmtId="0" fontId="27" fillId="0" borderId="10" xfId="0" applyFont="1" applyBorder="1"/>
    <xf numFmtId="164" fontId="26" fillId="0" borderId="16" xfId="0" applyNumberFormat="1" applyFont="1" applyBorder="1" applyAlignment="1">
      <alignment horizontal="right" vertical="center"/>
    </xf>
    <xf numFmtId="0" fontId="10" fillId="2" borderId="0" xfId="0" applyFont="1" applyFill="1" applyAlignment="1" applyProtection="1">
      <alignment horizontal="center"/>
    </xf>
    <xf numFmtId="0" fontId="18" fillId="0" borderId="0" xfId="0" applyFont="1" applyBorder="1" applyAlignment="1" applyProtection="1">
      <alignment horizontal="center" vertical="center" wrapText="1"/>
    </xf>
    <xf numFmtId="164" fontId="18" fillId="0" borderId="3" xfId="0" applyNumberFormat="1" applyFont="1" applyBorder="1" applyAlignment="1" applyProtection="1">
      <alignment horizontal="right" vertical="center"/>
    </xf>
    <xf numFmtId="164" fontId="18" fillId="0" borderId="6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left"/>
    </xf>
    <xf numFmtId="0" fontId="21" fillId="0" borderId="0" xfId="0" applyFont="1" applyBorder="1" applyAlignment="1" applyProtection="1">
      <alignment horizontal="center" vertical="center"/>
    </xf>
    <xf numFmtId="164" fontId="16" fillId="0" borderId="16" xfId="0" applyNumberFormat="1" applyFont="1" applyBorder="1" applyAlignment="1" applyProtection="1">
      <alignment horizontal="right" vertical="center"/>
    </xf>
    <xf numFmtId="164" fontId="16" fillId="0" borderId="15" xfId="0" applyNumberFormat="1" applyFont="1" applyBorder="1" applyAlignment="1" applyProtection="1">
      <alignment horizontal="right" vertical="center"/>
    </xf>
    <xf numFmtId="164" fontId="11" fillId="0" borderId="17" xfId="0" applyNumberFormat="1" applyFont="1" applyBorder="1" applyAlignment="1">
      <alignment horizontal="right" vertical="center"/>
    </xf>
    <xf numFmtId="164" fontId="11" fillId="0" borderId="18" xfId="0" applyNumberFormat="1" applyFont="1" applyBorder="1" applyAlignment="1">
      <alignment horizontal="right" vertical="center"/>
    </xf>
    <xf numFmtId="164" fontId="16" fillId="0" borderId="28" xfId="0" applyNumberFormat="1" applyFont="1" applyBorder="1" applyAlignment="1" applyProtection="1">
      <alignment horizontal="right" vertical="center"/>
    </xf>
    <xf numFmtId="164" fontId="16" fillId="0" borderId="29" xfId="0" applyNumberFormat="1" applyFont="1" applyBorder="1" applyAlignment="1" applyProtection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0" fontId="26" fillId="4" borderId="10" xfId="2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8" fillId="0" borderId="1" xfId="0" applyFont="1" applyBorder="1"/>
    <xf numFmtId="0" fontId="1" fillId="0" borderId="31" xfId="0" applyFont="1" applyBorder="1" applyAlignment="1">
      <alignment horizontal="center"/>
    </xf>
    <xf numFmtId="0" fontId="29" fillId="0" borderId="31" xfId="0" applyFont="1" applyBorder="1" applyAlignment="1">
      <alignment wrapText="1"/>
    </xf>
    <xf numFmtId="164" fontId="10" fillId="2" borderId="31" xfId="0" applyNumberFormat="1" applyFont="1" applyFill="1" applyBorder="1" applyAlignment="1" applyProtection="1">
      <alignment horizontal="right" vertical="center"/>
      <protection locked="0"/>
    </xf>
    <xf numFmtId="164" fontId="4" fillId="0" borderId="34" xfId="0" applyNumberFormat="1" applyFont="1" applyBorder="1" applyAlignment="1">
      <alignment horizontal="right" vertical="center"/>
    </xf>
    <xf numFmtId="0" fontId="27" fillId="0" borderId="0" xfId="0" applyFont="1"/>
    <xf numFmtId="0" fontId="1" fillId="0" borderId="10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8"/>
  <sheetViews>
    <sheetView tabSelected="1" zoomScale="80" zoomScaleNormal="80" workbookViewId="0">
      <selection activeCell="A47" sqref="A47"/>
    </sheetView>
  </sheetViews>
  <sheetFormatPr defaultColWidth="9.1796875" defaultRowHeight="14.5" x14ac:dyDescent="0.35"/>
  <cols>
    <col min="1" max="1" width="4.26953125" style="2" customWidth="1"/>
    <col min="2" max="2" width="5.1796875" style="56" bestFit="1" customWidth="1"/>
    <col min="3" max="3" width="4.453125" style="1" customWidth="1"/>
    <col min="4" max="4" width="83.6328125" style="1" customWidth="1"/>
    <col min="5" max="5" width="0.1796875" style="9" customWidth="1"/>
    <col min="6" max="6" width="0.3632812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111" t="s">
        <v>17</v>
      </c>
      <c r="B2" s="111"/>
      <c r="C2" s="111"/>
      <c r="D2" s="111"/>
      <c r="E2" s="111"/>
      <c r="F2" s="111"/>
      <c r="G2" s="111"/>
      <c r="H2" s="111"/>
    </row>
    <row r="3" spans="1:8" s="3" customFormat="1" ht="16" customHeight="1" x14ac:dyDescent="0.35">
      <c r="A3" s="114" t="s">
        <v>38</v>
      </c>
      <c r="B3" s="115"/>
      <c r="C3" s="115"/>
      <c r="D3" s="115"/>
      <c r="E3" s="115"/>
      <c r="F3" s="115"/>
      <c r="G3" s="115"/>
      <c r="H3" s="115"/>
    </row>
    <row r="4" spans="1:8" s="3" customFormat="1" ht="16" customHeight="1" thickBot="1" x14ac:dyDescent="0.4">
      <c r="A4" s="32"/>
      <c r="B4" s="48"/>
      <c r="C4" s="33"/>
      <c r="D4" s="33"/>
      <c r="E4" s="33"/>
      <c r="F4" s="33"/>
      <c r="G4" s="33"/>
      <c r="H4" s="33"/>
    </row>
    <row r="5" spans="1:8" s="3" customFormat="1" ht="47.15" customHeight="1" thickBot="1" x14ac:dyDescent="0.4">
      <c r="A5" s="79" t="s">
        <v>15</v>
      </c>
      <c r="B5" s="80" t="s">
        <v>9</v>
      </c>
      <c r="C5" s="81" t="s">
        <v>0</v>
      </c>
      <c r="D5" s="82" t="s">
        <v>26</v>
      </c>
      <c r="E5" s="83" t="s">
        <v>12</v>
      </c>
      <c r="F5" s="83" t="s">
        <v>13</v>
      </c>
      <c r="G5" s="84" t="s">
        <v>10</v>
      </c>
      <c r="H5" s="85" t="s">
        <v>11</v>
      </c>
    </row>
    <row r="6" spans="1:8" x14ac:dyDescent="0.35">
      <c r="A6" s="93" t="s">
        <v>1</v>
      </c>
      <c r="B6" s="142">
        <v>2</v>
      </c>
      <c r="C6" s="86" t="s">
        <v>39</v>
      </c>
      <c r="D6" s="136" t="s">
        <v>65</v>
      </c>
      <c r="E6" s="105">
        <v>2500</v>
      </c>
      <c r="F6" s="105">
        <f>SUM(E6*B6)</f>
        <v>5000</v>
      </c>
      <c r="G6" s="65" t="s">
        <v>19</v>
      </c>
      <c r="H6" s="63" t="e">
        <f t="shared" ref="H6:H14" si="0">B6*G6</f>
        <v>#VALUE!</v>
      </c>
    </row>
    <row r="7" spans="1:8" x14ac:dyDescent="0.35">
      <c r="A7" s="57" t="s">
        <v>2</v>
      </c>
      <c r="B7" s="143">
        <v>1</v>
      </c>
      <c r="C7" s="86" t="s">
        <v>39</v>
      </c>
      <c r="D7" s="137" t="s">
        <v>66</v>
      </c>
      <c r="E7" s="106">
        <v>5700</v>
      </c>
      <c r="F7" s="106">
        <f t="shared" ref="F7:F14" si="1">SUM(E7*B7)</f>
        <v>5700</v>
      </c>
      <c r="G7" s="23" t="s">
        <v>19</v>
      </c>
      <c r="H7" s="61" t="e">
        <f t="shared" si="0"/>
        <v>#VALUE!</v>
      </c>
    </row>
    <row r="8" spans="1:8" x14ac:dyDescent="0.35">
      <c r="A8" s="57" t="s">
        <v>3</v>
      </c>
      <c r="B8" s="143">
        <v>2</v>
      </c>
      <c r="C8" s="86" t="s">
        <v>67</v>
      </c>
      <c r="D8" s="138" t="s">
        <v>68</v>
      </c>
      <c r="E8" s="106">
        <v>3900</v>
      </c>
      <c r="F8" s="106">
        <f t="shared" si="1"/>
        <v>7800</v>
      </c>
      <c r="G8" s="23" t="s">
        <v>19</v>
      </c>
      <c r="H8" s="61" t="e">
        <f t="shared" si="0"/>
        <v>#VALUE!</v>
      </c>
    </row>
    <row r="9" spans="1:8" x14ac:dyDescent="0.35">
      <c r="A9" s="57" t="s">
        <v>4</v>
      </c>
      <c r="B9" s="143">
        <v>1</v>
      </c>
      <c r="C9" s="86" t="s">
        <v>39</v>
      </c>
      <c r="D9" s="137" t="s">
        <v>69</v>
      </c>
      <c r="E9" s="106">
        <v>1500</v>
      </c>
      <c r="F9" s="106">
        <f t="shared" si="1"/>
        <v>1500</v>
      </c>
      <c r="G9" s="23" t="s">
        <v>19</v>
      </c>
      <c r="H9" s="61" t="e">
        <f t="shared" si="0"/>
        <v>#VALUE!</v>
      </c>
    </row>
    <row r="10" spans="1:8" x14ac:dyDescent="0.35">
      <c r="A10" s="57" t="s">
        <v>5</v>
      </c>
      <c r="B10" s="87">
        <v>1</v>
      </c>
      <c r="C10" s="86" t="s">
        <v>39</v>
      </c>
      <c r="D10" s="139" t="s">
        <v>70</v>
      </c>
      <c r="E10" s="106">
        <v>1200</v>
      </c>
      <c r="F10" s="106">
        <f t="shared" si="1"/>
        <v>1200</v>
      </c>
      <c r="G10" s="23" t="s">
        <v>19</v>
      </c>
      <c r="H10" s="61" t="e">
        <f t="shared" si="0"/>
        <v>#VALUE!</v>
      </c>
    </row>
    <row r="11" spans="1:8" x14ac:dyDescent="0.35">
      <c r="A11" s="57" t="s">
        <v>6</v>
      </c>
      <c r="B11" s="87">
        <v>2</v>
      </c>
      <c r="C11" s="86" t="s">
        <v>39</v>
      </c>
      <c r="D11" s="138" t="s">
        <v>71</v>
      </c>
      <c r="E11" s="106">
        <v>520</v>
      </c>
      <c r="F11" s="106">
        <f t="shared" si="1"/>
        <v>1040</v>
      </c>
      <c r="G11" s="23" t="s">
        <v>19</v>
      </c>
      <c r="H11" s="61" t="e">
        <f t="shared" si="0"/>
        <v>#VALUE!</v>
      </c>
    </row>
    <row r="12" spans="1:8" x14ac:dyDescent="0.35">
      <c r="A12" s="57" t="s">
        <v>7</v>
      </c>
      <c r="B12" s="87">
        <v>1</v>
      </c>
      <c r="C12" s="86" t="s">
        <v>39</v>
      </c>
      <c r="D12" s="138" t="s">
        <v>72</v>
      </c>
      <c r="E12" s="106">
        <v>520</v>
      </c>
      <c r="F12" s="106">
        <f t="shared" si="1"/>
        <v>520</v>
      </c>
      <c r="G12" s="23" t="s">
        <v>19</v>
      </c>
      <c r="H12" s="61" t="e">
        <f t="shared" si="0"/>
        <v>#VALUE!</v>
      </c>
    </row>
    <row r="13" spans="1:8" x14ac:dyDescent="0.35">
      <c r="A13" s="57" t="s">
        <v>8</v>
      </c>
      <c r="B13" s="87">
        <v>1</v>
      </c>
      <c r="C13" s="86" t="s">
        <v>39</v>
      </c>
      <c r="D13" s="144" t="s">
        <v>73</v>
      </c>
      <c r="E13" s="106">
        <v>700</v>
      </c>
      <c r="F13" s="106">
        <f t="shared" si="1"/>
        <v>700</v>
      </c>
      <c r="G13" s="23" t="s">
        <v>19</v>
      </c>
      <c r="H13" s="61" t="e">
        <f t="shared" si="0"/>
        <v>#VALUE!</v>
      </c>
    </row>
    <row r="14" spans="1:8" x14ac:dyDescent="0.35">
      <c r="A14" s="57" t="s">
        <v>28</v>
      </c>
      <c r="B14" s="87">
        <v>2</v>
      </c>
      <c r="C14" s="86" t="s">
        <v>39</v>
      </c>
      <c r="D14" s="138" t="s">
        <v>74</v>
      </c>
      <c r="E14" s="106">
        <v>600</v>
      </c>
      <c r="F14" s="106">
        <f t="shared" si="1"/>
        <v>1200</v>
      </c>
      <c r="G14" s="23" t="s">
        <v>19</v>
      </c>
      <c r="H14" s="61" t="e">
        <f t="shared" si="0"/>
        <v>#VALUE!</v>
      </c>
    </row>
    <row r="15" spans="1:8" x14ac:dyDescent="0.35">
      <c r="A15" s="57" t="s">
        <v>29</v>
      </c>
      <c r="B15" s="87">
        <v>2</v>
      </c>
      <c r="C15" s="86" t="s">
        <v>39</v>
      </c>
      <c r="D15" s="138" t="s">
        <v>75</v>
      </c>
      <c r="E15" s="106">
        <v>450</v>
      </c>
      <c r="F15" s="106">
        <f t="shared" ref="F15:F23" si="2">SUM(E15*B15)</f>
        <v>900</v>
      </c>
      <c r="G15" s="23" t="s">
        <v>19</v>
      </c>
      <c r="H15" s="61" t="e">
        <f t="shared" ref="H15:H23" si="3">B15*G15</f>
        <v>#VALUE!</v>
      </c>
    </row>
    <row r="16" spans="1:8" x14ac:dyDescent="0.35">
      <c r="A16" s="57" t="s">
        <v>57</v>
      </c>
      <c r="B16" s="87">
        <v>2</v>
      </c>
      <c r="C16" s="86" t="s">
        <v>39</v>
      </c>
      <c r="D16" s="138" t="s">
        <v>76</v>
      </c>
      <c r="E16" s="106">
        <v>200</v>
      </c>
      <c r="F16" s="106">
        <f t="shared" ref="F16:F21" si="4">SUM(E16*B16)</f>
        <v>400</v>
      </c>
      <c r="G16" s="23" t="s">
        <v>19</v>
      </c>
      <c r="H16" s="61" t="e">
        <f t="shared" ref="H16:H21" si="5">B16*G16</f>
        <v>#VALUE!</v>
      </c>
    </row>
    <row r="17" spans="1:9" x14ac:dyDescent="0.35">
      <c r="A17" s="57" t="s">
        <v>58</v>
      </c>
      <c r="B17" s="87">
        <v>2</v>
      </c>
      <c r="C17" s="86" t="s">
        <v>39</v>
      </c>
      <c r="D17" s="138" t="s">
        <v>77</v>
      </c>
      <c r="E17" s="106">
        <v>200</v>
      </c>
      <c r="F17" s="106">
        <f t="shared" si="4"/>
        <v>400</v>
      </c>
      <c r="G17" s="23" t="s">
        <v>19</v>
      </c>
      <c r="H17" s="61" t="e">
        <f t="shared" si="5"/>
        <v>#VALUE!</v>
      </c>
    </row>
    <row r="18" spans="1:9" x14ac:dyDescent="0.35">
      <c r="A18" s="57" t="s">
        <v>59</v>
      </c>
      <c r="B18" s="87">
        <v>2</v>
      </c>
      <c r="C18" s="86" t="s">
        <v>39</v>
      </c>
      <c r="D18" s="138" t="s">
        <v>78</v>
      </c>
      <c r="E18" s="106">
        <v>200</v>
      </c>
      <c r="F18" s="106">
        <f t="shared" si="4"/>
        <v>400</v>
      </c>
      <c r="G18" s="23" t="s">
        <v>19</v>
      </c>
      <c r="H18" s="61" t="e">
        <f t="shared" si="5"/>
        <v>#VALUE!</v>
      </c>
    </row>
    <row r="19" spans="1:9" x14ac:dyDescent="0.35">
      <c r="A19" s="57" t="s">
        <v>60</v>
      </c>
      <c r="B19" s="87">
        <v>2</v>
      </c>
      <c r="C19" s="86" t="s">
        <v>39</v>
      </c>
      <c r="D19" s="138" t="s">
        <v>79</v>
      </c>
      <c r="E19" s="106">
        <v>300</v>
      </c>
      <c r="F19" s="106">
        <f t="shared" si="4"/>
        <v>600</v>
      </c>
      <c r="G19" s="23" t="s">
        <v>19</v>
      </c>
      <c r="H19" s="61" t="e">
        <f t="shared" si="5"/>
        <v>#VALUE!</v>
      </c>
    </row>
    <row r="20" spans="1:9" x14ac:dyDescent="0.35">
      <c r="A20" s="57" t="s">
        <v>61</v>
      </c>
      <c r="B20" s="87">
        <v>2</v>
      </c>
      <c r="C20" s="86" t="s">
        <v>39</v>
      </c>
      <c r="D20" s="138" t="s">
        <v>80</v>
      </c>
      <c r="E20" s="106">
        <v>300</v>
      </c>
      <c r="F20" s="106">
        <f t="shared" si="4"/>
        <v>600</v>
      </c>
      <c r="G20" s="23" t="s">
        <v>19</v>
      </c>
      <c r="H20" s="61" t="e">
        <f t="shared" si="5"/>
        <v>#VALUE!</v>
      </c>
    </row>
    <row r="21" spans="1:9" x14ac:dyDescent="0.35">
      <c r="A21" s="57" t="s">
        <v>62</v>
      </c>
      <c r="B21" s="87">
        <v>1</v>
      </c>
      <c r="C21" s="86" t="s">
        <v>39</v>
      </c>
      <c r="D21" s="138" t="s">
        <v>81</v>
      </c>
      <c r="E21" s="106">
        <v>300</v>
      </c>
      <c r="F21" s="106">
        <f t="shared" si="4"/>
        <v>300</v>
      </c>
      <c r="G21" s="23" t="s">
        <v>19</v>
      </c>
      <c r="H21" s="61" t="e">
        <f t="shared" si="5"/>
        <v>#VALUE!</v>
      </c>
    </row>
    <row r="22" spans="1:9" x14ac:dyDescent="0.35">
      <c r="A22" s="57" t="s">
        <v>63</v>
      </c>
      <c r="B22" s="87">
        <v>1</v>
      </c>
      <c r="C22" s="86" t="s">
        <v>39</v>
      </c>
      <c r="D22" s="140" t="s">
        <v>82</v>
      </c>
      <c r="E22" s="106">
        <v>980</v>
      </c>
      <c r="F22" s="106">
        <f t="shared" si="2"/>
        <v>980</v>
      </c>
      <c r="G22" s="23" t="s">
        <v>19</v>
      </c>
      <c r="H22" s="61" t="e">
        <f t="shared" si="3"/>
        <v>#VALUE!</v>
      </c>
    </row>
    <row r="23" spans="1:9" x14ac:dyDescent="0.35">
      <c r="A23" s="57" t="s">
        <v>64</v>
      </c>
      <c r="B23" s="87">
        <v>1</v>
      </c>
      <c r="C23" s="86" t="s">
        <v>39</v>
      </c>
      <c r="D23" s="141" t="s">
        <v>83</v>
      </c>
      <c r="E23" s="106">
        <v>3500</v>
      </c>
      <c r="F23" s="106">
        <f t="shared" si="2"/>
        <v>3500</v>
      </c>
      <c r="G23" s="23" t="s">
        <v>19</v>
      </c>
      <c r="H23" s="61" t="e">
        <f t="shared" si="3"/>
        <v>#VALUE!</v>
      </c>
    </row>
    <row r="24" spans="1:9" s="3" customFormat="1" ht="15" customHeight="1" thickBot="1" x14ac:dyDescent="0.4">
      <c r="A24" s="58"/>
      <c r="B24" s="59"/>
      <c r="C24" s="60"/>
      <c r="D24" s="45" t="s">
        <v>27</v>
      </c>
      <c r="E24" s="120">
        <f>SUM(F6:F23)</f>
        <v>32740</v>
      </c>
      <c r="F24" s="121"/>
      <c r="G24" s="118" t="e">
        <f>SUM(H6:H23)</f>
        <v>#VALUE!</v>
      </c>
      <c r="H24" s="119" t="e">
        <f>SUM(H5:H23)</f>
        <v>#VALUE!</v>
      </c>
    </row>
    <row r="25" spans="1:9" s="3" customFormat="1" ht="15" customHeight="1" thickBot="1" x14ac:dyDescent="0.4">
      <c r="A25" s="66"/>
      <c r="B25" s="67"/>
      <c r="C25" s="68"/>
      <c r="D25" s="69"/>
      <c r="E25" s="70"/>
      <c r="F25" s="71"/>
      <c r="G25" s="72"/>
      <c r="H25" s="73"/>
    </row>
    <row r="26" spans="1:9" s="3" customFormat="1" ht="60.5" customHeight="1" thickBot="1" x14ac:dyDescent="0.4">
      <c r="A26" s="39" t="s">
        <v>15</v>
      </c>
      <c r="B26" s="49" t="s">
        <v>9</v>
      </c>
      <c r="C26" s="40" t="s">
        <v>0</v>
      </c>
      <c r="D26" s="44" t="s">
        <v>33</v>
      </c>
      <c r="E26" s="41" t="s">
        <v>34</v>
      </c>
      <c r="F26" s="41" t="s">
        <v>35</v>
      </c>
      <c r="G26" s="42" t="s">
        <v>36</v>
      </c>
      <c r="H26" s="43" t="s">
        <v>35</v>
      </c>
    </row>
    <row r="27" spans="1:9" s="3" customFormat="1" ht="15" customHeight="1" x14ac:dyDescent="0.35">
      <c r="A27" s="93" t="s">
        <v>1</v>
      </c>
      <c r="B27" s="126">
        <v>3</v>
      </c>
      <c r="C27" s="127" t="s">
        <v>39</v>
      </c>
      <c r="D27" s="128" t="s">
        <v>40</v>
      </c>
      <c r="E27" s="94"/>
      <c r="F27" s="95">
        <f>B27*E27</f>
        <v>0</v>
      </c>
      <c r="G27" s="65" t="s">
        <v>19</v>
      </c>
      <c r="H27" s="63" t="e">
        <f t="shared" ref="H27:H29" si="6">B27*G27</f>
        <v>#VALUE!</v>
      </c>
    </row>
    <row r="28" spans="1:9" s="3" customFormat="1" ht="16.5" x14ac:dyDescent="0.45">
      <c r="A28" s="57" t="s">
        <v>2</v>
      </c>
      <c r="B28" s="129">
        <v>2</v>
      </c>
      <c r="C28" s="129" t="s">
        <v>39</v>
      </c>
      <c r="D28" s="130" t="s">
        <v>41</v>
      </c>
      <c r="E28" s="91"/>
      <c r="F28" s="78">
        <f t="shared" ref="F28:F32" si="7">B28*E28</f>
        <v>0</v>
      </c>
      <c r="G28" s="23" t="s">
        <v>19</v>
      </c>
      <c r="H28" s="61" t="e">
        <f t="shared" si="6"/>
        <v>#VALUE!</v>
      </c>
      <c r="I28" s="24"/>
    </row>
    <row r="29" spans="1:9" ht="16.5" x14ac:dyDescent="0.45">
      <c r="A29" s="57" t="s">
        <v>3</v>
      </c>
      <c r="B29" s="129">
        <v>2</v>
      </c>
      <c r="C29" s="129" t="s">
        <v>39</v>
      </c>
      <c r="D29" s="130" t="s">
        <v>42</v>
      </c>
      <c r="E29" s="92"/>
      <c r="F29" s="78">
        <f t="shared" si="7"/>
        <v>0</v>
      </c>
      <c r="G29" s="23" t="s">
        <v>19</v>
      </c>
      <c r="H29" s="61" t="e">
        <f t="shared" si="6"/>
        <v>#VALUE!</v>
      </c>
    </row>
    <row r="30" spans="1:9" ht="16.5" x14ac:dyDescent="0.45">
      <c r="A30" s="57" t="s">
        <v>4</v>
      </c>
      <c r="B30" s="129">
        <v>1</v>
      </c>
      <c r="C30" s="129" t="s">
        <v>39</v>
      </c>
      <c r="D30" s="130" t="s">
        <v>43</v>
      </c>
      <c r="E30" s="92"/>
      <c r="F30" s="78">
        <f t="shared" ref="F30" si="8">B30*E30</f>
        <v>0</v>
      </c>
      <c r="G30" s="23" t="s">
        <v>19</v>
      </c>
      <c r="H30" s="61" t="e">
        <f t="shared" ref="H30" si="9">B30*G30</f>
        <v>#VALUE!</v>
      </c>
    </row>
    <row r="31" spans="1:9" s="3" customFormat="1" ht="15" customHeight="1" x14ac:dyDescent="0.45">
      <c r="A31" s="57" t="s">
        <v>5</v>
      </c>
      <c r="B31" s="129">
        <v>1</v>
      </c>
      <c r="C31" s="129" t="s">
        <v>39</v>
      </c>
      <c r="D31" s="130" t="s">
        <v>44</v>
      </c>
      <c r="E31" s="91"/>
      <c r="F31" s="78">
        <f t="shared" si="7"/>
        <v>0</v>
      </c>
      <c r="G31" s="23" t="s">
        <v>19</v>
      </c>
      <c r="H31" s="61" t="e">
        <f t="shared" ref="H31:H32" si="10">B31*G31</f>
        <v>#VALUE!</v>
      </c>
    </row>
    <row r="32" spans="1:9" s="3" customFormat="1" ht="16" thickBot="1" x14ac:dyDescent="0.4">
      <c r="A32" s="96" t="s">
        <v>6</v>
      </c>
      <c r="B32" s="131">
        <v>2</v>
      </c>
      <c r="C32" s="131" t="s">
        <v>39</v>
      </c>
      <c r="D32" s="132" t="s">
        <v>45</v>
      </c>
      <c r="E32" s="104"/>
      <c r="F32" s="97">
        <f t="shared" si="7"/>
        <v>0</v>
      </c>
      <c r="G32" s="133" t="s">
        <v>19</v>
      </c>
      <c r="H32" s="134" t="e">
        <f t="shared" si="10"/>
        <v>#VALUE!</v>
      </c>
      <c r="I32" s="24"/>
    </row>
    <row r="33" spans="1:8" ht="16" thickBot="1" x14ac:dyDescent="0.4">
      <c r="A33" s="100"/>
      <c r="B33" s="124"/>
      <c r="C33" s="125"/>
      <c r="D33" s="101" t="s">
        <v>37</v>
      </c>
      <c r="E33" s="102"/>
      <c r="F33" s="103">
        <f>SUM(F27:F32)</f>
        <v>0</v>
      </c>
      <c r="G33" s="122" t="e">
        <f>SUM(H27:H32)</f>
        <v>#VALUE!</v>
      </c>
      <c r="H33" s="123" t="e">
        <f>SUM(H26:H32)</f>
        <v>#VALUE!</v>
      </c>
    </row>
    <row r="34" spans="1:8" ht="16" thickBot="1" x14ac:dyDescent="0.4">
      <c r="A34" s="66"/>
      <c r="B34" s="67"/>
      <c r="C34" s="68"/>
      <c r="D34" s="69"/>
      <c r="E34" s="70"/>
      <c r="F34" s="71"/>
      <c r="G34" s="98"/>
      <c r="H34" s="99"/>
    </row>
    <row r="35" spans="1:8" ht="53" customHeight="1" thickBot="1" x14ac:dyDescent="0.4">
      <c r="A35" s="39" t="s">
        <v>15</v>
      </c>
      <c r="B35" s="49" t="s">
        <v>9</v>
      </c>
      <c r="C35" s="40" t="s">
        <v>0</v>
      </c>
      <c r="D35" s="44" t="s">
        <v>30</v>
      </c>
      <c r="E35" s="41" t="s">
        <v>12</v>
      </c>
      <c r="F35" s="41" t="s">
        <v>13</v>
      </c>
      <c r="G35" s="76" t="s">
        <v>10</v>
      </c>
      <c r="H35" s="77" t="s">
        <v>11</v>
      </c>
    </row>
    <row r="36" spans="1:8" x14ac:dyDescent="0.35">
      <c r="A36" s="74" t="s">
        <v>1</v>
      </c>
      <c r="B36" s="88">
        <v>3</v>
      </c>
      <c r="C36" s="88" t="s">
        <v>46</v>
      </c>
      <c r="D36" s="108" t="s">
        <v>47</v>
      </c>
      <c r="E36" s="94"/>
      <c r="F36" s="95">
        <f>B36*E36</f>
        <v>0</v>
      </c>
      <c r="G36" s="62" t="s">
        <v>19</v>
      </c>
      <c r="H36" s="63" t="e">
        <f t="shared" ref="H36:H44" si="11">B36*G36</f>
        <v>#VALUE!</v>
      </c>
    </row>
    <row r="37" spans="1:8" x14ac:dyDescent="0.35">
      <c r="A37" s="75" t="s">
        <v>2</v>
      </c>
      <c r="B37" s="90">
        <v>100</v>
      </c>
      <c r="C37" s="90" t="s">
        <v>48</v>
      </c>
      <c r="D37" s="135" t="s">
        <v>49</v>
      </c>
      <c r="E37" s="91"/>
      <c r="F37" s="78">
        <f t="shared" ref="F37:F44" si="12">B37*E37</f>
        <v>0</v>
      </c>
      <c r="G37" s="64" t="s">
        <v>19</v>
      </c>
      <c r="H37" s="61" t="e">
        <f t="shared" si="11"/>
        <v>#VALUE!</v>
      </c>
    </row>
    <row r="38" spans="1:8" x14ac:dyDescent="0.35">
      <c r="A38" s="75" t="s">
        <v>3</v>
      </c>
      <c r="B38" s="90">
        <v>2</v>
      </c>
      <c r="C38" s="90" t="s">
        <v>39</v>
      </c>
      <c r="D38" s="89" t="s">
        <v>50</v>
      </c>
      <c r="E38" s="92"/>
      <c r="F38" s="78">
        <f t="shared" si="12"/>
        <v>0</v>
      </c>
      <c r="G38" s="64" t="s">
        <v>19</v>
      </c>
      <c r="H38" s="61" t="e">
        <f t="shared" si="11"/>
        <v>#VALUE!</v>
      </c>
    </row>
    <row r="39" spans="1:8" x14ac:dyDescent="0.35">
      <c r="A39" s="75" t="s">
        <v>4</v>
      </c>
      <c r="B39" s="90">
        <v>1</v>
      </c>
      <c r="C39" s="90" t="s">
        <v>39</v>
      </c>
      <c r="D39" s="107" t="s">
        <v>51</v>
      </c>
      <c r="E39" s="91"/>
      <c r="F39" s="78">
        <f t="shared" si="12"/>
        <v>0</v>
      </c>
      <c r="G39" s="64" t="s">
        <v>19</v>
      </c>
      <c r="H39" s="61" t="e">
        <f t="shared" si="11"/>
        <v>#VALUE!</v>
      </c>
    </row>
    <row r="40" spans="1:8" x14ac:dyDescent="0.35">
      <c r="A40" s="75" t="s">
        <v>5</v>
      </c>
      <c r="B40" s="90">
        <v>1</v>
      </c>
      <c r="C40" s="90" t="s">
        <v>39</v>
      </c>
      <c r="D40" s="107" t="s">
        <v>52</v>
      </c>
      <c r="E40" s="92"/>
      <c r="F40" s="78">
        <f t="shared" si="12"/>
        <v>0</v>
      </c>
      <c r="G40" s="64" t="s">
        <v>19</v>
      </c>
      <c r="H40" s="61" t="e">
        <f t="shared" si="11"/>
        <v>#VALUE!</v>
      </c>
    </row>
    <row r="41" spans="1:8" ht="15" customHeight="1" x14ac:dyDescent="0.35">
      <c r="A41" s="75" t="s">
        <v>6</v>
      </c>
      <c r="B41" s="90">
        <v>15</v>
      </c>
      <c r="C41" s="90" t="s">
        <v>46</v>
      </c>
      <c r="D41" s="107" t="s">
        <v>53</v>
      </c>
      <c r="E41" s="91"/>
      <c r="F41" s="78">
        <f t="shared" si="12"/>
        <v>0</v>
      </c>
      <c r="G41" s="64" t="s">
        <v>19</v>
      </c>
      <c r="H41" s="61" t="e">
        <f t="shared" si="11"/>
        <v>#VALUE!</v>
      </c>
    </row>
    <row r="42" spans="1:8" x14ac:dyDescent="0.35">
      <c r="A42" s="75" t="s">
        <v>7</v>
      </c>
      <c r="B42" s="90">
        <v>5</v>
      </c>
      <c r="C42" s="90" t="s">
        <v>39</v>
      </c>
      <c r="D42" s="107" t="s">
        <v>54</v>
      </c>
      <c r="E42" s="91"/>
      <c r="F42" s="78">
        <f t="shared" si="12"/>
        <v>0</v>
      </c>
      <c r="G42" s="64" t="s">
        <v>19</v>
      </c>
      <c r="H42" s="61" t="e">
        <f t="shared" si="11"/>
        <v>#VALUE!</v>
      </c>
    </row>
    <row r="43" spans="1:8" x14ac:dyDescent="0.35">
      <c r="A43" s="75" t="s">
        <v>8</v>
      </c>
      <c r="B43" s="90">
        <v>1</v>
      </c>
      <c r="C43" s="90" t="s">
        <v>39</v>
      </c>
      <c r="D43" s="135" t="s">
        <v>55</v>
      </c>
      <c r="E43" s="91"/>
      <c r="F43" s="78">
        <f t="shared" si="12"/>
        <v>0</v>
      </c>
      <c r="G43" s="64" t="s">
        <v>19</v>
      </c>
      <c r="H43" s="61" t="e">
        <f t="shared" si="11"/>
        <v>#VALUE!</v>
      </c>
    </row>
    <row r="44" spans="1:8" x14ac:dyDescent="0.35">
      <c r="A44" s="75" t="s">
        <v>28</v>
      </c>
      <c r="B44" s="90">
        <v>1</v>
      </c>
      <c r="C44" s="90" t="s">
        <v>39</v>
      </c>
      <c r="D44" s="89" t="s">
        <v>56</v>
      </c>
      <c r="E44" s="91"/>
      <c r="F44" s="78">
        <f t="shared" si="12"/>
        <v>0</v>
      </c>
      <c r="G44" s="64" t="s">
        <v>19</v>
      </c>
      <c r="H44" s="61" t="e">
        <f t="shared" si="11"/>
        <v>#VALUE!</v>
      </c>
    </row>
    <row r="45" spans="1:8" ht="15" customHeight="1" thickBot="1" x14ac:dyDescent="0.4">
      <c r="A45" s="46"/>
      <c r="B45" s="51"/>
      <c r="C45" s="47"/>
      <c r="D45" s="45" t="s">
        <v>32</v>
      </c>
      <c r="E45" s="109"/>
      <c r="F45" s="109"/>
      <c r="G45" s="118" t="e">
        <f>SUM(H36:H44)</f>
        <v>#VALUE!</v>
      </c>
      <c r="H45" s="119" t="e">
        <f>SUM(#REF!)</f>
        <v>#REF!</v>
      </c>
    </row>
    <row r="46" spans="1:8" ht="15" customHeight="1" thickBot="1" x14ac:dyDescent="0.4">
      <c r="A46" s="34"/>
      <c r="B46" s="50"/>
      <c r="C46" s="35"/>
      <c r="D46" s="36" t="s">
        <v>31</v>
      </c>
      <c r="E46" s="37"/>
      <c r="F46" s="37">
        <f>E24+F33+E45</f>
        <v>32740</v>
      </c>
      <c r="G46" s="38"/>
      <c r="H46" s="38"/>
    </row>
    <row r="47" spans="1:8" ht="19" thickBot="1" x14ac:dyDescent="0.4">
      <c r="A47" s="25"/>
      <c r="B47" s="52"/>
      <c r="C47" s="26"/>
      <c r="D47" s="27" t="s">
        <v>14</v>
      </c>
      <c r="E47" s="112"/>
      <c r="F47" s="113"/>
      <c r="G47" s="112" t="e">
        <f>SUM(G24+G33+G45)</f>
        <v>#VALUE!</v>
      </c>
      <c r="H47" s="113"/>
    </row>
    <row r="48" spans="1:8" ht="18.5" x14ac:dyDescent="0.35">
      <c r="A48" s="4"/>
      <c r="B48" s="53"/>
      <c r="C48" s="4"/>
      <c r="D48" s="30"/>
      <c r="E48" s="31"/>
      <c r="F48" s="31"/>
      <c r="G48" s="31"/>
      <c r="H48" s="31"/>
    </row>
    <row r="49" spans="1:8" x14ac:dyDescent="0.35">
      <c r="A49" s="13" t="s">
        <v>23</v>
      </c>
      <c r="B49" s="14"/>
      <c r="C49" s="13"/>
      <c r="D49" s="15"/>
      <c r="E49" s="15"/>
      <c r="F49" s="10"/>
    </row>
    <row r="50" spans="1:8" x14ac:dyDescent="0.35">
      <c r="A50" s="13" t="s">
        <v>24</v>
      </c>
      <c r="B50" s="14"/>
      <c r="C50" s="13"/>
      <c r="D50" s="15"/>
      <c r="E50" s="15"/>
      <c r="F50" s="10"/>
    </row>
    <row r="51" spans="1:8" x14ac:dyDescent="0.35">
      <c r="A51" s="16" t="s">
        <v>16</v>
      </c>
      <c r="B51" s="116" t="s">
        <v>22</v>
      </c>
      <c r="C51" s="116"/>
      <c r="D51" s="116"/>
      <c r="F51" s="10"/>
      <c r="G51" s="29" t="s">
        <v>18</v>
      </c>
      <c r="H51" s="18"/>
    </row>
    <row r="52" spans="1:8" x14ac:dyDescent="0.35">
      <c r="A52" s="17"/>
      <c r="B52" s="20"/>
      <c r="C52" s="18"/>
      <c r="D52" s="19"/>
      <c r="E52" s="18"/>
      <c r="F52" s="10"/>
    </row>
    <row r="53" spans="1:8" x14ac:dyDescent="0.35">
      <c r="A53" s="17"/>
      <c r="B53" s="20"/>
      <c r="C53" s="18"/>
      <c r="D53" s="19"/>
      <c r="E53" s="18"/>
      <c r="F53" s="10"/>
    </row>
    <row r="54" spans="1:8" x14ac:dyDescent="0.35">
      <c r="A54" s="17"/>
      <c r="B54" s="20"/>
      <c r="C54" s="18"/>
      <c r="D54" s="19"/>
      <c r="E54" s="18"/>
      <c r="F54" s="10"/>
    </row>
    <row r="55" spans="1:8" x14ac:dyDescent="0.35">
      <c r="A55" s="20"/>
      <c r="B55" s="20"/>
      <c r="C55" s="21"/>
      <c r="D55" s="22"/>
      <c r="E55" s="22"/>
      <c r="F55" s="10"/>
    </row>
    <row r="56" spans="1:8" x14ac:dyDescent="0.35">
      <c r="A56" s="15"/>
      <c r="B56" s="54"/>
      <c r="C56" s="15"/>
      <c r="D56" s="117" t="s">
        <v>25</v>
      </c>
      <c r="E56" s="117"/>
      <c r="F56" s="117"/>
      <c r="G56" s="117"/>
      <c r="H56" s="28"/>
    </row>
    <row r="57" spans="1:8" x14ac:dyDescent="0.35">
      <c r="A57" s="15"/>
      <c r="B57" s="20"/>
      <c r="C57" s="21"/>
      <c r="D57" s="110" t="s">
        <v>21</v>
      </c>
      <c r="E57" s="110"/>
      <c r="F57" s="110"/>
      <c r="G57" s="110"/>
      <c r="H57" s="21"/>
    </row>
    <row r="58" spans="1:8" x14ac:dyDescent="0.35">
      <c r="A58" s="4"/>
      <c r="B58" s="53"/>
      <c r="C58" s="4"/>
      <c r="D58" s="110" t="s">
        <v>20</v>
      </c>
      <c r="E58" s="110"/>
      <c r="F58" s="110"/>
      <c r="G58" s="110"/>
      <c r="H58" s="21"/>
    </row>
    <row r="59" spans="1:8" x14ac:dyDescent="0.35">
      <c r="A59" s="4"/>
      <c r="B59" s="53"/>
      <c r="C59" s="4"/>
      <c r="D59" s="7"/>
      <c r="E59" s="10"/>
      <c r="F59" s="10"/>
    </row>
    <row r="60" spans="1:8" x14ac:dyDescent="0.35">
      <c r="A60" s="4"/>
      <c r="B60" s="53"/>
      <c r="C60" s="4"/>
      <c r="D60" s="7"/>
      <c r="E60" s="10"/>
      <c r="F60" s="10"/>
    </row>
    <row r="61" spans="1:8" x14ac:dyDescent="0.35">
      <c r="A61" s="4"/>
      <c r="B61" s="53"/>
      <c r="C61" s="4"/>
      <c r="D61" s="7"/>
      <c r="E61" s="10"/>
      <c r="F61" s="10"/>
    </row>
    <row r="62" spans="1:8" x14ac:dyDescent="0.35">
      <c r="A62" s="4"/>
      <c r="B62" s="53"/>
      <c r="C62" s="4"/>
      <c r="D62" s="7"/>
      <c r="E62" s="10"/>
      <c r="F62" s="10"/>
    </row>
    <row r="63" spans="1:8" x14ac:dyDescent="0.35">
      <c r="A63" s="4"/>
      <c r="B63" s="53"/>
      <c r="C63" s="4"/>
      <c r="D63" s="7"/>
      <c r="E63" s="10"/>
      <c r="F63" s="10"/>
    </row>
    <row r="64" spans="1:8" x14ac:dyDescent="0.35">
      <c r="A64" s="4"/>
      <c r="B64" s="53"/>
      <c r="C64" s="4"/>
      <c r="D64" s="7"/>
      <c r="E64" s="10"/>
      <c r="F64" s="10"/>
    </row>
    <row r="65" spans="1:6" x14ac:dyDescent="0.35">
      <c r="A65" s="4"/>
      <c r="B65" s="53"/>
      <c r="C65" s="4"/>
      <c r="D65" s="7"/>
      <c r="E65" s="10"/>
      <c r="F65" s="10"/>
    </row>
    <row r="66" spans="1:6" x14ac:dyDescent="0.35">
      <c r="A66" s="4"/>
      <c r="B66" s="55"/>
      <c r="C66" s="6"/>
      <c r="D66" s="8"/>
      <c r="E66" s="12"/>
      <c r="F66" s="10"/>
    </row>
    <row r="67" spans="1:6" x14ac:dyDescent="0.35">
      <c r="A67" s="4"/>
      <c r="B67" s="55"/>
      <c r="C67" s="6"/>
      <c r="D67" s="8"/>
      <c r="E67" s="12"/>
      <c r="F67" s="10"/>
    </row>
    <row r="68" spans="1:6" x14ac:dyDescent="0.35">
      <c r="A68" s="4"/>
      <c r="B68" s="53"/>
      <c r="C68" s="5"/>
      <c r="D68" s="7"/>
      <c r="E68" s="10"/>
      <c r="F68" s="11"/>
    </row>
  </sheetData>
  <mergeCells count="12">
    <mergeCell ref="D58:G58"/>
    <mergeCell ref="A2:H2"/>
    <mergeCell ref="D57:G57"/>
    <mergeCell ref="E47:F47"/>
    <mergeCell ref="G47:H47"/>
    <mergeCell ref="A3:H3"/>
    <mergeCell ref="B51:D51"/>
    <mergeCell ref="D56:G56"/>
    <mergeCell ref="G24:H24"/>
    <mergeCell ref="E24:F24"/>
    <mergeCell ref="G45:H45"/>
    <mergeCell ref="G33:H33"/>
  </mergeCells>
  <phoneticPr fontId="25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5956A4-EE37-4D37-A4A5-54BA1D626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213802-73BB-4145-925D-19B5E556F7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7DB7EC-71A3-4B90-AE3F-6C9DA1E890C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2023-12-06T00:00:31Z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