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4" documentId="14_{8A36DBA6-1EEC-44C6-B77C-AC926A6AFE27}" xr6:coauthVersionLast="36" xr6:coauthVersionMax="36" xr10:uidLastSave="{90BC576B-CC66-4AFD-A0D6-4657842AA959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3" i="19" l="1"/>
  <c r="F13" i="19"/>
  <c r="H12" i="19"/>
  <c r="F12" i="19"/>
  <c r="H11" i="19"/>
  <c r="F11" i="19"/>
  <c r="H10" i="19"/>
  <c r="F10" i="19"/>
  <c r="H9" i="19"/>
  <c r="F9" i="19"/>
  <c r="H8" i="19"/>
  <c r="F8" i="19"/>
  <c r="H15" i="19"/>
  <c r="F15" i="19"/>
  <c r="H14" i="19"/>
  <c r="F14" i="19"/>
  <c r="H7" i="19"/>
  <c r="F7" i="19"/>
  <c r="F28" i="19" l="1"/>
  <c r="F29" i="19"/>
  <c r="F30" i="19"/>
  <c r="F31" i="19"/>
  <c r="F32" i="19"/>
  <c r="F33" i="19"/>
  <c r="F34" i="19"/>
  <c r="F35" i="19"/>
  <c r="F27" i="19"/>
  <c r="F20" i="19" l="1"/>
  <c r="F21" i="19"/>
  <c r="F22" i="19"/>
  <c r="F23" i="19"/>
  <c r="F19" i="19"/>
  <c r="H21" i="19"/>
  <c r="H20" i="19"/>
  <c r="H19" i="19"/>
  <c r="G24" i="19" s="1"/>
  <c r="H23" i="19"/>
  <c r="H22" i="19"/>
  <c r="F24" i="19" l="1"/>
  <c r="F6" i="19" l="1"/>
  <c r="E16" i="19" l="1"/>
  <c r="F37" i="19" s="1"/>
  <c r="H24" i="19" l="1"/>
  <c r="H27" i="19"/>
  <c r="H28" i="19"/>
  <c r="H29" i="19"/>
  <c r="H30" i="19"/>
  <c r="H35" i="19" l="1"/>
  <c r="H34" i="19"/>
  <c r="H33" i="19"/>
  <c r="H32" i="19"/>
  <c r="H31" i="19"/>
  <c r="H36" i="19" l="1"/>
  <c r="G36" i="19"/>
  <c r="H6" i="19" l="1"/>
  <c r="G16" i="19" s="1"/>
  <c r="G38" i="19" s="1"/>
  <c r="H16" i="19" l="1"/>
</calcChain>
</file>

<file path=xl/sharedStrings.xml><?xml version="1.0" encoding="utf-8"?>
<sst xmlns="http://schemas.openxmlformats.org/spreadsheetml/2006/main" count="135" uniqueCount="67">
  <si>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</si>
  <si>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</si>
  <si>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</si>
  <si>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</si>
  <si>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</si>
  <si>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</si>
  <si>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</si>
  <si>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</si>
  <si>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</si>
  <si>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</si>
  <si>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</si>
  <si>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</si>
  <si>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</si>
  <si>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</si>
  <si>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</si>
  <si>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</si>
  <si>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</si>
  <si>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</si>
  <si>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</si>
  <si>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</si>
  <si>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</si>
  <si>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</si>
  <si>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</si>
  <si>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</si>
  <si>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</si>
  <si>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</si>
  <si>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</si>
  <si>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</si>
  <si>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</si>
  <si>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</si>
  <si>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</si>
  <si>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</si>
  <si>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</si>
  <si>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</si>
  <si>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</si>
  <si>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Dodávka do skladu energetiky, převezme Uramová Milena, t.č. 597 321 217, místnost B 109 (Sklad elektro), 17.listopadu 15, Ostrava - Poruba</t>
  </si>
  <si>
    <t>Cena za jed. bez DPH</t>
  </si>
  <si>
    <t>Cena celkem bez DPH</t>
  </si>
  <si>
    <t>ekol.pop. bez DPH</t>
  </si>
  <si>
    <t>Mezisoučet za sklad energetiky:</t>
  </si>
  <si>
    <t>m</t>
  </si>
  <si>
    <t>Dodávka zámečnického materiálu 6/2023</t>
  </si>
  <si>
    <t xml:space="preserve">KNIPEX kleště sikovky Cobra 150mm </t>
  </si>
  <si>
    <t>KNIPEX kleště sikovky Cobra 180 mm</t>
  </si>
  <si>
    <t>KNIPEX kleště sikovky Cobra 250 mm</t>
  </si>
  <si>
    <t>Uvolňovač šroubů a koroze ve spreji 400ml TECTANE</t>
  </si>
  <si>
    <t>sada</t>
  </si>
  <si>
    <t>KNIPEX sada šrobováků 6-dílná, izolované VDE 1000V 002012V01</t>
  </si>
  <si>
    <t>Vykružovací pilka BOSCH BIMETAL  pro dřevo ,plasty… průměr 60mm, ke stopce POWER CHANGE PLUS 125</t>
  </si>
  <si>
    <t>Lepidlo DEN BRAVEN MAMUT GLUE, vysokopevnostní lepidlo, 290ml</t>
  </si>
  <si>
    <t>Flexibilní lepidlo na obklady a dlažbu CERESIT CM14, 25Kg</t>
  </si>
  <si>
    <t>Lepidlo na dřevo DEN BRAVEN WODFIX D3, 500g</t>
  </si>
  <si>
    <t>Remal penetrační nátěr univerzální - akrylátové napouštědlo na savé podklady, omítky a beton, balení 5kg</t>
  </si>
  <si>
    <t>Řetěz polodlouhý, pozinkovaný, průměr3mm, vnitřní rozměr oka 16mm</t>
  </si>
  <si>
    <t>Vrták SDS plus , do betonu, průměr 20mm, délka 450mm</t>
  </si>
  <si>
    <t>Vrták SDS plus , do betonu, průměr 25mm, délka 450mm</t>
  </si>
  <si>
    <t>Vrták SDS plus , do betonu, průměr 16mm, délka 450mm</t>
  </si>
  <si>
    <t>Vrták SDS plus , do betonu, průměr 14mm, délka 450mm</t>
  </si>
  <si>
    <t>Zámek zadlábavací klíč doz. 02-03/90-60 p-l   1060372</t>
  </si>
  <si>
    <t>Kování mezipokojové klika-klika tl.dveří 40-43   rostex 804</t>
  </si>
  <si>
    <t>půl věšák Romana černa mat.   1215077</t>
  </si>
  <si>
    <t>Hmoždinky do sadrokartonu kovová  3276458</t>
  </si>
  <si>
    <t>Střešní tmel bitum 310ml sl černý</t>
  </si>
  <si>
    <t>Segmentový diamant.kotouč 125            2368966</t>
  </si>
  <si>
    <t>Filtr bosch Gas   (2607432034000)</t>
  </si>
  <si>
    <t>Vrták válcový do kovu 5,0 HSS- R DIN 338</t>
  </si>
  <si>
    <t>Vrták válcový do kovu 5,5 HSS- R DIN 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</si>
</sst>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139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/>
    <xf numFmtId="0" fontId="10" fillId="0" borderId="0" xfId="0" applyFont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9" fillId="0" borderId="0" xfId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right"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right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 applyProtection="1">
      <alignment horizontal="right" vertical="center"/>
    </xf>
    <xf numFmtId="0" fontId="13" fillId="3" borderId="13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5" fillId="3" borderId="12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 applyProtection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right" vertical="center" wrapText="1"/>
    </xf>
    <xf numFmtId="0" fontId="11" fillId="3" borderId="9" xfId="0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20" xfId="0" applyFont="1" applyFill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164" fontId="26" fillId="2" borderId="10" xfId="0" applyNumberFormat="1" applyFont="1" applyFill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>
      <alignment horizontal="right" vertical="center"/>
    </xf>
    <xf numFmtId="164" fontId="26" fillId="2" borderId="1" xfId="0" applyNumberFormat="1" applyFont="1" applyFill="1" applyBorder="1" applyAlignment="1" applyProtection="1">
      <alignment horizontal="right" vertical="center"/>
      <protection locked="0"/>
    </xf>
    <xf numFmtId="164" fontId="10" fillId="2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right" vertical="center" wrapText="1"/>
    </xf>
    <xf numFmtId="164" fontId="11" fillId="0" borderId="22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164" fontId="16" fillId="0" borderId="23" xfId="0" applyNumberFormat="1" applyFont="1" applyBorder="1" applyAlignment="1" applyProtection="1">
      <alignment horizontal="right" vertical="center"/>
    </xf>
    <xf numFmtId="164" fontId="16" fillId="0" borderId="24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6" fillId="3" borderId="23" xfId="0" applyNumberFormat="1" applyFont="1" applyFill="1" applyBorder="1" applyAlignment="1" applyProtection="1">
      <alignment horizontal="center" vertical="center" wrapText="1"/>
    </xf>
    <xf numFmtId="164" fontId="15" fillId="3" borderId="24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Border="1"/>
    <xf numFmtId="0" fontId="13" fillId="3" borderId="27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right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164" fontId="17" fillId="3" borderId="28" xfId="0" applyNumberFormat="1" applyFont="1" applyFill="1" applyBorder="1" applyAlignment="1">
      <alignment horizontal="center" vertical="center" wrapText="1"/>
    </xf>
    <xf numFmtId="164" fontId="16" fillId="3" borderId="28" xfId="0" applyNumberFormat="1" applyFont="1" applyFill="1" applyBorder="1" applyAlignment="1" applyProtection="1">
      <alignment horizontal="center" vertical="center" wrapText="1"/>
    </xf>
    <xf numFmtId="164" fontId="15" fillId="3" borderId="29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7" fillId="0" borderId="1" xfId="0" applyFont="1" applyBorder="1"/>
    <xf numFmtId="0" fontId="26" fillId="0" borderId="1" xfId="0" applyFont="1" applyBorder="1" applyAlignment="1" applyProtection="1">
      <alignment horizontal="center" vertical="center"/>
    </xf>
    <xf numFmtId="164" fontId="26" fillId="0" borderId="1" xfId="0" applyNumberFormat="1" applyFont="1" applyBorder="1"/>
    <xf numFmtId="164" fontId="2" fillId="0" borderId="1" xfId="0" applyNumberFormat="1" applyFont="1" applyBorder="1"/>
    <xf numFmtId="0" fontId="24" fillId="0" borderId="8" xfId="0" applyFont="1" applyBorder="1" applyAlignment="1">
      <alignment horizontal="center" vertical="center"/>
    </xf>
    <xf numFmtId="164" fontId="26" fillId="0" borderId="10" xfId="0" applyNumberFormat="1" applyFont="1" applyBorder="1"/>
    <xf numFmtId="164" fontId="10" fillId="0" borderId="10" xfId="0" applyNumberFormat="1" applyFont="1" applyBorder="1"/>
    <xf numFmtId="0" fontId="24" fillId="0" borderId="30" xfId="0" applyFont="1" applyBorder="1" applyAlignment="1">
      <alignment horizontal="center" vertical="center"/>
    </xf>
    <xf numFmtId="164" fontId="10" fillId="0" borderId="31" xfId="0" applyNumberFormat="1" applyFont="1" applyBorder="1"/>
    <xf numFmtId="164" fontId="16" fillId="0" borderId="25" xfId="0" applyNumberFormat="1" applyFont="1" applyBorder="1" applyAlignment="1" applyProtection="1">
      <alignment horizontal="right" vertical="center"/>
    </xf>
    <xf numFmtId="164" fontId="16" fillId="0" borderId="26" xfId="0" applyNumberFormat="1" applyFont="1" applyBorder="1" applyAlignment="1" applyProtection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7" fillId="0" borderId="28" xfId="0" applyFont="1" applyFill="1" applyBorder="1" applyAlignment="1" applyProtection="1">
      <alignment horizontal="right" vertical="center" wrapText="1"/>
    </xf>
    <xf numFmtId="164" fontId="11" fillId="0" borderId="32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horizontal="center"/>
    </xf>
    <xf numFmtId="0" fontId="28" fillId="0" borderId="10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8" fillId="0" borderId="1" xfId="0" applyFont="1" applyBorder="1" applyAlignment="1"/>
    <xf numFmtId="0" fontId="28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164" fontId="2" fillId="0" borderId="3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10" fillId="0" borderId="10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27" fillId="0" borderId="25" xfId="0" applyFont="1" applyBorder="1"/>
    <xf numFmtId="0" fontId="10" fillId="2" borderId="0" xfId="0" applyFont="1" applyFill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164" fontId="18" fillId="0" borderId="3" xfId="0" applyNumberFormat="1" applyFont="1" applyBorder="1" applyAlignment="1" applyProtection="1">
      <alignment horizontal="right" vertical="center"/>
    </xf>
    <xf numFmtId="164" fontId="18" fillId="0" borderId="6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21" fillId="0" borderId="0" xfId="0" applyFont="1" applyBorder="1" applyAlignment="1" applyProtection="1">
      <alignment horizontal="center" vertical="center"/>
    </xf>
    <xf numFmtId="164" fontId="16" fillId="0" borderId="16" xfId="0" applyNumberFormat="1" applyFont="1" applyBorder="1" applyAlignment="1" applyProtection="1">
      <alignment horizontal="right" vertical="center"/>
    </xf>
    <xf numFmtId="164" fontId="16" fillId="0" borderId="15" xfId="0" applyNumberFormat="1" applyFont="1" applyBorder="1" applyAlignment="1" applyProtection="1">
      <alignment horizontal="right" vertical="center"/>
    </xf>
    <xf numFmtId="164" fontId="11" fillId="0" borderId="17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164" fontId="16" fillId="0" borderId="28" xfId="0" applyNumberFormat="1" applyFont="1" applyBorder="1" applyAlignment="1" applyProtection="1">
      <alignment horizontal="right" vertical="center"/>
    </xf>
    <xf numFmtId="164" fontId="16" fillId="0" borderId="29" xfId="0" applyNumberFormat="1" applyFont="1" applyBorder="1" applyAlignment="1" applyProtection="1">
      <alignment horizontal="right" vertical="center"/>
    </xf>
    <xf numFmtId="0" fontId="27" fillId="0" borderId="10" xfId="0" applyFont="1" applyBorder="1"/>
    <xf numFmtId="0" fontId="27" fillId="0" borderId="0" xfId="0" applyFont="1" applyBorder="1"/>
    <xf numFmtId="164" fontId="26" fillId="0" borderId="16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9"/>
  <sheetViews>
    <sheetView tabSelected="1" zoomScale="80" zoomScaleNormal="80" workbookViewId="0">
      <selection activeCell="L33" sqref="L33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6328125" style="1" customWidth="1"/>
    <col min="5" max="5" width="14.36328125" style="9" customWidth="1"/>
    <col min="6" max="6" width="31.26953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123" t="s">
        <v>17</v>
      </c>
      <c r="B2" s="123"/>
      <c r="C2" s="123"/>
      <c r="D2" s="123"/>
      <c r="E2" s="123"/>
      <c r="F2" s="123"/>
      <c r="G2" s="123"/>
      <c r="H2" s="123"/>
    </row>
    <row r="3" spans="1:8" s="3" customFormat="1" ht="16" customHeight="1" x14ac:dyDescent="0.35">
      <c r="A3" s="126" t="s">
        <v>41</v>
      </c>
      <c r="B3" s="127"/>
      <c r="C3" s="127"/>
      <c r="D3" s="127"/>
      <c r="E3" s="127"/>
      <c r="F3" s="127"/>
      <c r="G3" s="127"/>
      <c r="H3" s="127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79" t="s">
        <v>15</v>
      </c>
      <c r="B5" s="80" t="s">
        <v>9</v>
      </c>
      <c r="C5" s="81" t="s">
        <v>0</v>
      </c>
      <c r="D5" s="82" t="s">
        <v>26</v>
      </c>
      <c r="E5" s="83" t="s">
        <v>12</v>
      </c>
      <c r="F5" s="83" t="s">
        <v>13</v>
      </c>
      <c r="G5" s="84" t="s">
        <v>10</v>
      </c>
      <c r="H5" s="85" t="s">
        <v>11</v>
      </c>
    </row>
    <row r="6" spans="1:8" ht="29" x14ac:dyDescent="0.35">
      <c r="A6" s="93" t="s">
        <v>1</v>
      </c>
      <c r="B6" s="115">
        <v>1</v>
      </c>
      <c r="C6" s="86" t="s">
        <v>28</v>
      </c>
      <c r="D6" s="116" t="s">
        <v>48</v>
      </c>
      <c r="E6" s="119">
        <v>250</v>
      </c>
      <c r="F6" s="119">
        <f>SUM(E6*B6)</f>
        <v>250</v>
      </c>
      <c r="G6" s="65" t="s">
        <v>19</v>
      </c>
      <c r="H6" s="63" t="e">
        <f t="shared" ref="H6" si="0">B6*G6</f>
        <v>#VALUE!</v>
      </c>
    </row>
    <row r="7" spans="1:8" x14ac:dyDescent="0.35">
      <c r="A7" s="57" t="s">
        <v>2</v>
      </c>
      <c r="B7" s="117">
        <v>10</v>
      </c>
      <c r="C7" s="86" t="s">
        <v>28</v>
      </c>
      <c r="D7" s="118" t="s">
        <v>49</v>
      </c>
      <c r="E7" s="120">
        <v>134</v>
      </c>
      <c r="F7" s="120">
        <f t="shared" ref="F7:F15" si="1">SUM(E7*B7)</f>
        <v>1340</v>
      </c>
      <c r="G7" s="23" t="s">
        <v>19</v>
      </c>
      <c r="H7" s="61" t="e">
        <f t="shared" ref="H7:H15" si="2">B7*G7</f>
        <v>#VALUE!</v>
      </c>
    </row>
    <row r="8" spans="1:8" x14ac:dyDescent="0.35">
      <c r="A8" s="57" t="s">
        <v>3</v>
      </c>
      <c r="B8" s="117">
        <v>5</v>
      </c>
      <c r="C8" s="86" t="s">
        <v>28</v>
      </c>
      <c r="D8" s="118" t="s">
        <v>50</v>
      </c>
      <c r="E8" s="120">
        <v>388</v>
      </c>
      <c r="F8" s="120">
        <f t="shared" ref="F8:F13" si="3">SUM(E8*B8)</f>
        <v>1940</v>
      </c>
      <c r="G8" s="23" t="s">
        <v>19</v>
      </c>
      <c r="H8" s="61" t="e">
        <f t="shared" ref="H8:H13" si="4">B8*G8</f>
        <v>#VALUE!</v>
      </c>
    </row>
    <row r="9" spans="1:8" x14ac:dyDescent="0.35">
      <c r="A9" s="57" t="s">
        <v>4</v>
      </c>
      <c r="B9" s="117">
        <v>5</v>
      </c>
      <c r="C9" s="86" t="s">
        <v>28</v>
      </c>
      <c r="D9" s="118" t="s">
        <v>51</v>
      </c>
      <c r="E9" s="120">
        <v>108</v>
      </c>
      <c r="F9" s="120">
        <f t="shared" si="3"/>
        <v>540</v>
      </c>
      <c r="G9" s="23" t="s">
        <v>19</v>
      </c>
      <c r="H9" s="61" t="e">
        <f t="shared" si="4"/>
        <v>#VALUE!</v>
      </c>
    </row>
    <row r="10" spans="1:8" ht="29" x14ac:dyDescent="0.35">
      <c r="A10" s="57" t="s">
        <v>5</v>
      </c>
      <c r="B10" s="87">
        <v>1</v>
      </c>
      <c r="C10" s="86" t="s">
        <v>28</v>
      </c>
      <c r="D10" s="118" t="s">
        <v>52</v>
      </c>
      <c r="E10" s="120">
        <v>201</v>
      </c>
      <c r="F10" s="120">
        <f t="shared" si="3"/>
        <v>201</v>
      </c>
      <c r="G10" s="23" t="s">
        <v>19</v>
      </c>
      <c r="H10" s="61" t="e">
        <f t="shared" si="4"/>
        <v>#VALUE!</v>
      </c>
    </row>
    <row r="11" spans="1:8" x14ac:dyDescent="0.35">
      <c r="A11" s="57" t="s">
        <v>6</v>
      </c>
      <c r="B11" s="87">
        <v>20</v>
      </c>
      <c r="C11" s="86" t="s">
        <v>40</v>
      </c>
      <c r="D11" s="118" t="s">
        <v>53</v>
      </c>
      <c r="E11" s="120">
        <v>310</v>
      </c>
      <c r="F11" s="120">
        <f t="shared" si="3"/>
        <v>6200</v>
      </c>
      <c r="G11" s="23" t="s">
        <v>19</v>
      </c>
      <c r="H11" s="61" t="e">
        <f t="shared" si="4"/>
        <v>#VALUE!</v>
      </c>
    </row>
    <row r="12" spans="1:8" x14ac:dyDescent="0.35">
      <c r="A12" s="57" t="s">
        <v>7</v>
      </c>
      <c r="B12" s="87">
        <v>1</v>
      </c>
      <c r="C12" s="86" t="s">
        <v>28</v>
      </c>
      <c r="D12" s="118" t="s">
        <v>54</v>
      </c>
      <c r="E12" s="120">
        <v>500</v>
      </c>
      <c r="F12" s="120">
        <f t="shared" si="3"/>
        <v>500</v>
      </c>
      <c r="G12" s="23" t="s">
        <v>19</v>
      </c>
      <c r="H12" s="61" t="e">
        <f t="shared" si="4"/>
        <v>#VALUE!</v>
      </c>
    </row>
    <row r="13" spans="1:8" x14ac:dyDescent="0.35">
      <c r="A13" s="57" t="s">
        <v>8</v>
      </c>
      <c r="B13" s="87">
        <v>1</v>
      </c>
      <c r="C13" s="86" t="s">
        <v>28</v>
      </c>
      <c r="D13" s="118" t="s">
        <v>55</v>
      </c>
      <c r="E13" s="120">
        <v>500</v>
      </c>
      <c r="F13" s="120">
        <f t="shared" si="3"/>
        <v>500</v>
      </c>
      <c r="G13" s="23" t="s">
        <v>19</v>
      </c>
      <c r="H13" s="61" t="e">
        <f t="shared" si="4"/>
        <v>#VALUE!</v>
      </c>
    </row>
    <row r="14" spans="1:8" x14ac:dyDescent="0.35">
      <c r="A14" s="57" t="s">
        <v>29</v>
      </c>
      <c r="B14" s="87">
        <v>1</v>
      </c>
      <c r="C14" s="86" t="s">
        <v>28</v>
      </c>
      <c r="D14" s="118" t="s">
        <v>56</v>
      </c>
      <c r="E14" s="120">
        <v>500</v>
      </c>
      <c r="F14" s="120">
        <f t="shared" si="1"/>
        <v>500</v>
      </c>
      <c r="G14" s="23" t="s">
        <v>19</v>
      </c>
      <c r="H14" s="61" t="e">
        <f t="shared" si="2"/>
        <v>#VALUE!</v>
      </c>
    </row>
    <row r="15" spans="1:8" x14ac:dyDescent="0.35">
      <c r="A15" s="57" t="s">
        <v>30</v>
      </c>
      <c r="B15" s="87">
        <v>1</v>
      </c>
      <c r="C15" s="86" t="s">
        <v>28</v>
      </c>
      <c r="D15" s="118" t="s">
        <v>57</v>
      </c>
      <c r="E15" s="120">
        <v>500</v>
      </c>
      <c r="F15" s="120">
        <f t="shared" si="1"/>
        <v>500</v>
      </c>
      <c r="G15" s="23" t="s">
        <v>19</v>
      </c>
      <c r="H15" s="61" t="e">
        <f t="shared" si="2"/>
        <v>#VALUE!</v>
      </c>
    </row>
    <row r="16" spans="1:8" s="3" customFormat="1" ht="15" customHeight="1" thickBot="1" x14ac:dyDescent="0.4">
      <c r="A16" s="58"/>
      <c r="B16" s="59"/>
      <c r="C16" s="60"/>
      <c r="D16" s="45" t="s">
        <v>27</v>
      </c>
      <c r="E16" s="132">
        <f>SUM(F6:F15)</f>
        <v>12471</v>
      </c>
      <c r="F16" s="133"/>
      <c r="G16" s="130" t="e">
        <f>SUM(H6:H15)</f>
        <v>#VALUE!</v>
      </c>
      <c r="H16" s="131" t="e">
        <f>SUM(H5:H15)</f>
        <v>#VALUE!</v>
      </c>
    </row>
    <row r="17" spans="1:9" s="3" customFormat="1" ht="15" customHeight="1" thickBot="1" x14ac:dyDescent="0.4">
      <c r="A17" s="66"/>
      <c r="B17" s="67"/>
      <c r="C17" s="68"/>
      <c r="D17" s="69"/>
      <c r="E17" s="70"/>
      <c r="F17" s="71"/>
      <c r="G17" s="72"/>
      <c r="H17" s="73"/>
    </row>
    <row r="18" spans="1:9" s="3" customFormat="1" ht="60.5" customHeight="1" thickBot="1" x14ac:dyDescent="0.4">
      <c r="A18" s="39" t="s">
        <v>15</v>
      </c>
      <c r="B18" s="49" t="s">
        <v>9</v>
      </c>
      <c r="C18" s="40" t="s">
        <v>0</v>
      </c>
      <c r="D18" s="44" t="s">
        <v>35</v>
      </c>
      <c r="E18" s="41" t="s">
        <v>36</v>
      </c>
      <c r="F18" s="41" t="s">
        <v>37</v>
      </c>
      <c r="G18" s="42" t="s">
        <v>38</v>
      </c>
      <c r="H18" s="43" t="s">
        <v>37</v>
      </c>
    </row>
    <row r="19" spans="1:9" s="3" customFormat="1" ht="15" customHeight="1" x14ac:dyDescent="0.35">
      <c r="A19" s="93" t="s">
        <v>1</v>
      </c>
      <c r="B19" s="105">
        <v>2</v>
      </c>
      <c r="C19" s="105" t="s">
        <v>28</v>
      </c>
      <c r="D19" s="106" t="s">
        <v>42</v>
      </c>
      <c r="E19" s="94"/>
      <c r="F19" s="95">
        <f>B19*E19</f>
        <v>0</v>
      </c>
      <c r="G19" s="65" t="s">
        <v>19</v>
      </c>
      <c r="H19" s="63" t="e">
        <f t="shared" ref="H19:H21" si="5">B19*G19</f>
        <v>#VALUE!</v>
      </c>
    </row>
    <row r="20" spans="1:9" s="3" customFormat="1" ht="15.5" x14ac:dyDescent="0.35">
      <c r="A20" s="57" t="s">
        <v>2</v>
      </c>
      <c r="B20" s="107">
        <v>2</v>
      </c>
      <c r="C20" s="107" t="s">
        <v>28</v>
      </c>
      <c r="D20" s="108" t="s">
        <v>43</v>
      </c>
      <c r="E20" s="91"/>
      <c r="F20" s="78">
        <f t="shared" ref="F20:F23" si="6">B20*E20</f>
        <v>0</v>
      </c>
      <c r="G20" s="23" t="s">
        <v>19</v>
      </c>
      <c r="H20" s="61" t="e">
        <f t="shared" si="5"/>
        <v>#VALUE!</v>
      </c>
      <c r="I20" s="24"/>
    </row>
    <row r="21" spans="1:9" x14ac:dyDescent="0.35">
      <c r="A21" s="57" t="s">
        <v>3</v>
      </c>
      <c r="B21" s="107">
        <v>2</v>
      </c>
      <c r="C21" s="107" t="s">
        <v>28</v>
      </c>
      <c r="D21" s="109" t="s">
        <v>44</v>
      </c>
      <c r="E21" s="92"/>
      <c r="F21" s="78">
        <f t="shared" si="6"/>
        <v>0</v>
      </c>
      <c r="G21" s="23" t="s">
        <v>19</v>
      </c>
      <c r="H21" s="61" t="e">
        <f t="shared" si="5"/>
        <v>#VALUE!</v>
      </c>
    </row>
    <row r="22" spans="1:9" s="3" customFormat="1" ht="15" customHeight="1" x14ac:dyDescent="0.35">
      <c r="A22" s="57" t="s">
        <v>4</v>
      </c>
      <c r="B22" s="110">
        <v>6</v>
      </c>
      <c r="C22" s="110" t="s">
        <v>28</v>
      </c>
      <c r="D22" s="111" t="s">
        <v>45</v>
      </c>
      <c r="E22" s="91"/>
      <c r="F22" s="78">
        <f t="shared" si="6"/>
        <v>0</v>
      </c>
      <c r="G22" s="23" t="s">
        <v>19</v>
      </c>
      <c r="H22" s="61" t="e">
        <f t="shared" ref="H22:H23" si="7">B22*G22</f>
        <v>#VALUE!</v>
      </c>
    </row>
    <row r="23" spans="1:9" s="3" customFormat="1" ht="16" thickBot="1" x14ac:dyDescent="0.4">
      <c r="A23" s="96" t="s">
        <v>5</v>
      </c>
      <c r="B23" s="112">
        <v>1</v>
      </c>
      <c r="C23" s="112" t="s">
        <v>46</v>
      </c>
      <c r="D23" s="113" t="s">
        <v>47</v>
      </c>
      <c r="E23" s="114"/>
      <c r="F23" s="97">
        <f t="shared" si="6"/>
        <v>0</v>
      </c>
      <c r="G23" s="23" t="s">
        <v>19</v>
      </c>
      <c r="H23" s="61" t="e">
        <f t="shared" si="7"/>
        <v>#VALUE!</v>
      </c>
      <c r="I23" s="24"/>
    </row>
    <row r="24" spans="1:9" ht="16" thickBot="1" x14ac:dyDescent="0.4">
      <c r="A24" s="100"/>
      <c r="B24" s="50"/>
      <c r="C24" s="101"/>
      <c r="D24" s="102" t="s">
        <v>39</v>
      </c>
      <c r="E24" s="103"/>
      <c r="F24" s="104">
        <f>SUM(F19:F23)</f>
        <v>0</v>
      </c>
      <c r="G24" s="134" t="e">
        <f>SUM(H19:H23)</f>
        <v>#VALUE!</v>
      </c>
      <c r="H24" s="135" t="e">
        <f>SUM(H18:H23)</f>
        <v>#VALUE!</v>
      </c>
    </row>
    <row r="25" spans="1:9" ht="16" thickBot="1" x14ac:dyDescent="0.4">
      <c r="A25" s="66"/>
      <c r="B25" s="67"/>
      <c r="C25" s="68"/>
      <c r="D25" s="69"/>
      <c r="E25" s="70"/>
      <c r="F25" s="71"/>
      <c r="G25" s="98"/>
      <c r="H25" s="99"/>
    </row>
    <row r="26" spans="1:9" ht="53" customHeight="1" thickBot="1" x14ac:dyDescent="0.4">
      <c r="A26" s="39" t="s">
        <v>15</v>
      </c>
      <c r="B26" s="49" t="s">
        <v>9</v>
      </c>
      <c r="C26" s="40" t="s">
        <v>0</v>
      </c>
      <c r="D26" s="44" t="s">
        <v>31</v>
      </c>
      <c r="E26" s="41" t="s">
        <v>12</v>
      </c>
      <c r="F26" s="41" t="s">
        <v>13</v>
      </c>
      <c r="G26" s="76" t="s">
        <v>10</v>
      </c>
      <c r="H26" s="77" t="s">
        <v>11</v>
      </c>
    </row>
    <row r="27" spans="1:9" x14ac:dyDescent="0.35">
      <c r="A27" s="74" t="s">
        <v>1</v>
      </c>
      <c r="B27" s="88">
        <v>2</v>
      </c>
      <c r="C27" s="88" t="s">
        <v>34</v>
      </c>
      <c r="D27" s="136" t="s">
        <v>58</v>
      </c>
      <c r="E27" s="94"/>
      <c r="F27" s="95">
        <f>B27*E27</f>
        <v>0</v>
      </c>
      <c r="G27" s="62" t="s">
        <v>19</v>
      </c>
      <c r="H27" s="63" t="e">
        <f t="shared" ref="H27:H35" si="8">B27*G27</f>
        <v>#VALUE!</v>
      </c>
    </row>
    <row r="28" spans="1:9" x14ac:dyDescent="0.35">
      <c r="A28" s="75" t="s">
        <v>2</v>
      </c>
      <c r="B28" s="90">
        <v>2</v>
      </c>
      <c r="C28" s="90" t="s">
        <v>28</v>
      </c>
      <c r="D28" s="89" t="s">
        <v>59</v>
      </c>
      <c r="E28" s="91"/>
      <c r="F28" s="78">
        <f t="shared" ref="F28:F35" si="9">B28*E28</f>
        <v>0</v>
      </c>
      <c r="G28" s="64" t="s">
        <v>19</v>
      </c>
      <c r="H28" s="61" t="e">
        <f t="shared" si="8"/>
        <v>#VALUE!</v>
      </c>
    </row>
    <row r="29" spans="1:9" x14ac:dyDescent="0.35">
      <c r="A29" s="75" t="s">
        <v>3</v>
      </c>
      <c r="B29" s="90">
        <v>40</v>
      </c>
      <c r="C29" s="90" t="s">
        <v>28</v>
      </c>
      <c r="D29" s="89" t="s">
        <v>60</v>
      </c>
      <c r="E29" s="92"/>
      <c r="F29" s="78">
        <f t="shared" si="9"/>
        <v>0</v>
      </c>
      <c r="G29" s="64" t="s">
        <v>19</v>
      </c>
      <c r="H29" s="61" t="e">
        <f t="shared" si="8"/>
        <v>#VALUE!</v>
      </c>
    </row>
    <row r="30" spans="1:9" x14ac:dyDescent="0.35">
      <c r="A30" s="75" t="s">
        <v>4</v>
      </c>
      <c r="B30" s="90">
        <v>100</v>
      </c>
      <c r="C30" s="90" t="s">
        <v>28</v>
      </c>
      <c r="D30" s="121" t="s">
        <v>61</v>
      </c>
      <c r="E30" s="91"/>
      <c r="F30" s="78">
        <f t="shared" si="9"/>
        <v>0</v>
      </c>
      <c r="G30" s="64" t="s">
        <v>19</v>
      </c>
      <c r="H30" s="61" t="e">
        <f t="shared" si="8"/>
        <v>#VALUE!</v>
      </c>
    </row>
    <row r="31" spans="1:9" x14ac:dyDescent="0.35">
      <c r="A31" s="75" t="s">
        <v>5</v>
      </c>
      <c r="B31" s="90">
        <v>6</v>
      </c>
      <c r="C31" s="90" t="s">
        <v>28</v>
      </c>
      <c r="D31" s="121" t="s">
        <v>62</v>
      </c>
      <c r="E31" s="92"/>
      <c r="F31" s="78">
        <f t="shared" si="9"/>
        <v>0</v>
      </c>
      <c r="G31" s="64" t="s">
        <v>19</v>
      </c>
      <c r="H31" s="61" t="e">
        <f t="shared" si="8"/>
        <v>#VALUE!</v>
      </c>
    </row>
    <row r="32" spans="1:9" ht="15" customHeight="1" x14ac:dyDescent="0.35">
      <c r="A32" s="75" t="s">
        <v>6</v>
      </c>
      <c r="B32" s="90">
        <v>3</v>
      </c>
      <c r="C32" s="90" t="s">
        <v>34</v>
      </c>
      <c r="D32" s="121" t="s">
        <v>63</v>
      </c>
      <c r="E32" s="91"/>
      <c r="F32" s="78">
        <f t="shared" si="9"/>
        <v>0</v>
      </c>
      <c r="G32" s="64" t="s">
        <v>19</v>
      </c>
      <c r="H32" s="61" t="e">
        <f t="shared" si="8"/>
        <v>#VALUE!</v>
      </c>
    </row>
    <row r="33" spans="1:8" x14ac:dyDescent="0.35">
      <c r="A33" s="75" t="s">
        <v>7</v>
      </c>
      <c r="B33" s="90">
        <v>1</v>
      </c>
      <c r="C33" s="90" t="s">
        <v>28</v>
      </c>
      <c r="D33" s="89" t="s">
        <v>64</v>
      </c>
      <c r="E33" s="91"/>
      <c r="F33" s="78">
        <f t="shared" si="9"/>
        <v>0</v>
      </c>
      <c r="G33" s="64" t="s">
        <v>19</v>
      </c>
      <c r="H33" s="61" t="e">
        <f t="shared" si="8"/>
        <v>#VALUE!</v>
      </c>
    </row>
    <row r="34" spans="1:8" x14ac:dyDescent="0.35">
      <c r="A34" s="75" t="s">
        <v>8</v>
      </c>
      <c r="B34" s="90">
        <v>10</v>
      </c>
      <c r="C34" s="90" t="s">
        <v>28</v>
      </c>
      <c r="D34" s="137" t="s">
        <v>65</v>
      </c>
      <c r="E34" s="91"/>
      <c r="F34" s="78">
        <f t="shared" si="9"/>
        <v>0</v>
      </c>
      <c r="G34" s="64" t="s">
        <v>19</v>
      </c>
      <c r="H34" s="61" t="e">
        <f t="shared" si="8"/>
        <v>#VALUE!</v>
      </c>
    </row>
    <row r="35" spans="1:8" x14ac:dyDescent="0.35">
      <c r="A35" s="75" t="s">
        <v>29</v>
      </c>
      <c r="B35" s="90">
        <v>10</v>
      </c>
      <c r="C35" s="90" t="s">
        <v>28</v>
      </c>
      <c r="D35" s="89" t="s">
        <v>66</v>
      </c>
      <c r="E35" s="91"/>
      <c r="F35" s="78">
        <f t="shared" si="9"/>
        <v>0</v>
      </c>
      <c r="G35" s="64" t="s">
        <v>19</v>
      </c>
      <c r="H35" s="61" t="e">
        <f t="shared" si="8"/>
        <v>#VALUE!</v>
      </c>
    </row>
    <row r="36" spans="1:8" ht="15" customHeight="1" thickBot="1" x14ac:dyDescent="0.4">
      <c r="A36" s="46"/>
      <c r="B36" s="51"/>
      <c r="C36" s="47"/>
      <c r="D36" s="45" t="s">
        <v>33</v>
      </c>
      <c r="E36" s="138"/>
      <c r="F36" s="138"/>
      <c r="G36" s="130" t="e">
        <f>SUM(H27:H35)</f>
        <v>#VALUE!</v>
      </c>
      <c r="H36" s="131" t="e">
        <f>SUM(#REF!)</f>
        <v>#REF!</v>
      </c>
    </row>
    <row r="37" spans="1:8" ht="15" customHeight="1" thickBot="1" x14ac:dyDescent="0.4">
      <c r="A37" s="34"/>
      <c r="B37" s="50"/>
      <c r="C37" s="35"/>
      <c r="D37" s="36" t="s">
        <v>32</v>
      </c>
      <c r="E37" s="37"/>
      <c r="F37" s="37">
        <f>E16+F24+E36</f>
        <v>12471</v>
      </c>
      <c r="G37" s="38"/>
      <c r="H37" s="38"/>
    </row>
    <row r="38" spans="1:8" ht="19" thickBot="1" x14ac:dyDescent="0.4">
      <c r="A38" s="25"/>
      <c r="B38" s="52"/>
      <c r="C38" s="26"/>
      <c r="D38" s="27" t="s">
        <v>14</v>
      </c>
      <c r="E38" s="124"/>
      <c r="F38" s="125"/>
      <c r="G38" s="124" t="e">
        <f>SUM(G16+G24+G36)</f>
        <v>#VALUE!</v>
      </c>
      <c r="H38" s="125"/>
    </row>
    <row r="39" spans="1:8" ht="18.5" x14ac:dyDescent="0.35">
      <c r="A39" s="4"/>
      <c r="B39" s="53"/>
      <c r="C39" s="4"/>
      <c r="D39" s="30"/>
      <c r="E39" s="31"/>
      <c r="F39" s="31"/>
      <c r="G39" s="31"/>
      <c r="H39" s="31"/>
    </row>
    <row r="40" spans="1:8" x14ac:dyDescent="0.35">
      <c r="A40" s="13" t="s">
        <v>23</v>
      </c>
      <c r="B40" s="14"/>
      <c r="C40" s="13"/>
      <c r="D40" s="15"/>
      <c r="E40" s="15"/>
      <c r="F40" s="10"/>
    </row>
    <row r="41" spans="1:8" x14ac:dyDescent="0.35">
      <c r="A41" s="13" t="s">
        <v>24</v>
      </c>
      <c r="B41" s="14"/>
      <c r="C41" s="13"/>
      <c r="D41" s="15"/>
      <c r="E41" s="15"/>
      <c r="F41" s="10"/>
    </row>
    <row r="42" spans="1:8" x14ac:dyDescent="0.35">
      <c r="A42" s="16" t="s">
        <v>16</v>
      </c>
      <c r="B42" s="128" t="s">
        <v>22</v>
      </c>
      <c r="C42" s="128"/>
      <c r="D42" s="128"/>
      <c r="F42" s="10"/>
      <c r="G42" s="29" t="s">
        <v>18</v>
      </c>
      <c r="H42" s="18"/>
    </row>
    <row r="43" spans="1:8" x14ac:dyDescent="0.35">
      <c r="A43" s="17"/>
      <c r="B43" s="20"/>
      <c r="C43" s="18"/>
      <c r="D43" s="19"/>
      <c r="E43" s="18"/>
      <c r="F43" s="10"/>
    </row>
    <row r="44" spans="1:8" x14ac:dyDescent="0.35">
      <c r="A44" s="17"/>
      <c r="B44" s="20"/>
      <c r="C44" s="18"/>
      <c r="D44" s="19"/>
      <c r="E44" s="18"/>
      <c r="F44" s="10"/>
    </row>
    <row r="45" spans="1:8" x14ac:dyDescent="0.35">
      <c r="A45" s="17"/>
      <c r="B45" s="20"/>
      <c r="C45" s="18"/>
      <c r="D45" s="19"/>
      <c r="E45" s="18"/>
      <c r="F45" s="10"/>
    </row>
    <row r="46" spans="1:8" x14ac:dyDescent="0.35">
      <c r="A46" s="20"/>
      <c r="B46" s="20"/>
      <c r="C46" s="21"/>
      <c r="D46" s="22"/>
      <c r="E46" s="22"/>
      <c r="F46" s="10"/>
    </row>
    <row r="47" spans="1:8" x14ac:dyDescent="0.35">
      <c r="A47" s="15"/>
      <c r="B47" s="54"/>
      <c r="C47" s="15"/>
      <c r="D47" s="129" t="s">
        <v>25</v>
      </c>
      <c r="E47" s="129"/>
      <c r="F47" s="129"/>
      <c r="G47" s="129"/>
      <c r="H47" s="28"/>
    </row>
    <row r="48" spans="1:8" x14ac:dyDescent="0.35">
      <c r="A48" s="15"/>
      <c r="B48" s="20"/>
      <c r="C48" s="21"/>
      <c r="D48" s="122" t="s">
        <v>21</v>
      </c>
      <c r="E48" s="122"/>
      <c r="F48" s="122"/>
      <c r="G48" s="122"/>
      <c r="H48" s="21"/>
    </row>
    <row r="49" spans="1:8" x14ac:dyDescent="0.35">
      <c r="A49" s="4"/>
      <c r="B49" s="53"/>
      <c r="C49" s="4"/>
      <c r="D49" s="122" t="s">
        <v>20</v>
      </c>
      <c r="E49" s="122"/>
      <c r="F49" s="122"/>
      <c r="G49" s="122"/>
      <c r="H49" s="21"/>
    </row>
    <row r="50" spans="1:8" x14ac:dyDescent="0.35">
      <c r="A50" s="4"/>
      <c r="B50" s="53"/>
      <c r="C50" s="4"/>
      <c r="D50" s="7"/>
      <c r="E50" s="10"/>
      <c r="F50" s="10"/>
    </row>
    <row r="51" spans="1:8" x14ac:dyDescent="0.35">
      <c r="A51" s="4"/>
      <c r="B51" s="53"/>
      <c r="C51" s="4"/>
      <c r="D51" s="7"/>
      <c r="E51" s="10"/>
      <c r="F51" s="10"/>
    </row>
    <row r="52" spans="1:8" x14ac:dyDescent="0.35">
      <c r="A52" s="4"/>
      <c r="B52" s="53"/>
      <c r="C52" s="4"/>
      <c r="D52" s="7"/>
      <c r="E52" s="10"/>
      <c r="F52" s="10"/>
    </row>
    <row r="53" spans="1:8" x14ac:dyDescent="0.35">
      <c r="A53" s="4"/>
      <c r="B53" s="53"/>
      <c r="C53" s="4"/>
      <c r="D53" s="7"/>
      <c r="E53" s="10"/>
      <c r="F53" s="10"/>
    </row>
    <row r="54" spans="1:8" x14ac:dyDescent="0.35">
      <c r="A54" s="4"/>
      <c r="B54" s="53"/>
      <c r="C54" s="4"/>
      <c r="D54" s="7"/>
      <c r="E54" s="10"/>
      <c r="F54" s="10"/>
    </row>
    <row r="55" spans="1:8" x14ac:dyDescent="0.35">
      <c r="A55" s="4"/>
      <c r="B55" s="53"/>
      <c r="C55" s="4"/>
      <c r="D55" s="7"/>
      <c r="E55" s="10"/>
      <c r="F55" s="10"/>
    </row>
    <row r="56" spans="1:8" x14ac:dyDescent="0.35">
      <c r="A56" s="4"/>
      <c r="B56" s="53"/>
      <c r="C56" s="4"/>
      <c r="D56" s="7"/>
      <c r="E56" s="10"/>
      <c r="F56" s="10"/>
    </row>
    <row r="57" spans="1:8" x14ac:dyDescent="0.35">
      <c r="A57" s="4"/>
      <c r="B57" s="55"/>
      <c r="C57" s="6"/>
      <c r="D57" s="8"/>
      <c r="E57" s="12"/>
      <c r="F57" s="10"/>
    </row>
    <row r="58" spans="1:8" x14ac:dyDescent="0.35">
      <c r="A58" s="4"/>
      <c r="B58" s="55"/>
      <c r="C58" s="6"/>
      <c r="D58" s="8"/>
      <c r="E58" s="12"/>
      <c r="F58" s="10"/>
    </row>
    <row r="59" spans="1:8" x14ac:dyDescent="0.35">
      <c r="A59" s="4"/>
      <c r="B59" s="53"/>
      <c r="C59" s="5"/>
      <c r="D59" s="7"/>
      <c r="E59" s="10"/>
      <c r="F59" s="11"/>
    </row>
  </sheetData>
  <mergeCells count="12">
    <mergeCell ref="D49:G49"/>
    <mergeCell ref="A2:H2"/>
    <mergeCell ref="D48:G48"/>
    <mergeCell ref="E38:F38"/>
    <mergeCell ref="G38:H38"/>
    <mergeCell ref="A3:H3"/>
    <mergeCell ref="B42:D42"/>
    <mergeCell ref="D47:G47"/>
    <mergeCell ref="G16:H16"/>
    <mergeCell ref="E16:F16"/>
    <mergeCell ref="G36:H36"/>
    <mergeCell ref="G24:H24"/>
  </mergeCells>
  <phoneticPr fontId="25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DB7EC-71A3-4B90-AE3F-6C9DA1E890CC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