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2" documentId="14_{8A36DBA6-1EEC-44C6-B77C-AC926A6AFE27}" xr6:coauthVersionLast="36" xr6:coauthVersionMax="36" xr10:uidLastSave="{8F6E537A-1AA5-47E6-86C5-23244947DFE8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41" i="19" l="1"/>
  <c r="G22" i="19"/>
  <c r="F26" i="19" l="1"/>
  <c r="F27" i="19"/>
  <c r="F28" i="19"/>
  <c r="F29" i="19"/>
  <c r="F30" i="19"/>
  <c r="F31" i="19"/>
  <c r="F32" i="19"/>
  <c r="F33" i="19"/>
  <c r="F34" i="19"/>
  <c r="F35" i="19"/>
  <c r="F36" i="19"/>
  <c r="F37" i="19"/>
  <c r="F38" i="19"/>
  <c r="F25" i="19"/>
  <c r="F16" i="19" l="1"/>
  <c r="F17" i="19"/>
  <c r="F18" i="19"/>
  <c r="F19" i="19"/>
  <c r="F20" i="19"/>
  <c r="F21" i="19"/>
  <c r="F15" i="19"/>
  <c r="H17" i="19"/>
  <c r="H16" i="19"/>
  <c r="H15" i="19"/>
  <c r="H20" i="19"/>
  <c r="H19" i="19"/>
  <c r="H18" i="19"/>
  <c r="F22" i="19" l="1"/>
  <c r="H11" i="19"/>
  <c r="F11" i="19"/>
  <c r="H10" i="19"/>
  <c r="F10" i="19"/>
  <c r="H9" i="19"/>
  <c r="F9" i="19"/>
  <c r="H8" i="19"/>
  <c r="F8" i="19"/>
  <c r="H7" i="19"/>
  <c r="F7" i="19"/>
  <c r="H38" i="19" l="1"/>
  <c r="H37" i="19"/>
  <c r="F6" i="19" l="1"/>
  <c r="E12" i="19" l="1"/>
  <c r="F40" i="19" s="1"/>
  <c r="H21" i="19" l="1"/>
  <c r="H22" i="19" s="1"/>
  <c r="H25" i="19"/>
  <c r="H26" i="19"/>
  <c r="H27" i="19"/>
  <c r="H28" i="19"/>
  <c r="H36" i="19" l="1"/>
  <c r="H35" i="19"/>
  <c r="H34" i="19"/>
  <c r="H33" i="19"/>
  <c r="H32" i="19"/>
  <c r="H31" i="19"/>
  <c r="H30" i="19"/>
  <c r="H29" i="19"/>
  <c r="H39" i="19" l="1"/>
  <c r="G39" i="19"/>
  <c r="H6" i="19" l="1"/>
  <c r="G12" i="19" s="1"/>
  <c r="H12" i="19" l="1"/>
</calcChain>
</file>

<file path=xl/sharedStrings.xml><?xml version="1.0" encoding="utf-8"?>
<sst xmlns="http://schemas.openxmlformats.org/spreadsheetml/2006/main" count="147" uniqueCount="75">
  <si>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</si>
  <si>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</si>
  <si>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</si>
  <si>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</si>
  <si>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</si>
  <si>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</si>
  <si>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</si>
  <si>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</si>
  <si>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</si>
  <si>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</si>
  <si>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</si>
  <si>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</si>
  <si>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</si>
  <si>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</si>
  <si>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</si>
  <si>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</si>
  <si>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</si>
  <si>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</si>
  <si>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</si>
  <si>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</si>
  <si>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</si>
  <si>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</si>
  <si>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</si>
  <si>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</si>
  <si>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</si>
  <si>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</si>
  <si>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</si>
  <si>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</si>
  <si>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</si>
  <si>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</si>
  <si>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</si>
  <si>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</si>
  <si>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</si>
  <si>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</si>
  <si>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</si>
  <si>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</si>
  <si>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</si>
  <si>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</si>
  <si>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</si>
  <si>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Dodávka do skladu energetiky, převezme Uramová Milena, t.č. 597 321 217, místnost B 109 (Sklad elektro), 17.listopadu 15, Ostrava - Poruba</t>
  </si>
  <si>
    <t>Cena za jed. bez DPH</t>
  </si>
  <si>
    <t>Cena celkem bez DPH</t>
  </si>
  <si>
    <t>ekol.pop. bez DPH</t>
  </si>
  <si>
    <t>Mezisoučet za sklad energetiky:</t>
  </si>
  <si>
    <t>Dodávka zámečnického materiálu 4/2023</t>
  </si>
  <si>
    <t>l</t>
  </si>
  <si>
    <t>technický lih - 1 litr</t>
  </si>
  <si>
    <t>WD-40 - 450 ml Smart Straw univerzální mazivo</t>
  </si>
  <si>
    <t>vrtáky příklepové SDS - Ø 6 mm, L 50/110 mm</t>
  </si>
  <si>
    <t>vrtáky příklepové SDS - Ø 8 mm, L 50/110 mm</t>
  </si>
  <si>
    <t>vrtáky příklepové SDS - Ø 10 mm, L 50/110 mm</t>
  </si>
  <si>
    <t>hmoždinky č. 8</t>
  </si>
  <si>
    <t>hmoždinky č. 10</t>
  </si>
  <si>
    <t>Fischer hmoždinky UX 10x60   50ks/bal</t>
  </si>
  <si>
    <t>Fischer hmoždinky UX 6x35   50ks/bal</t>
  </si>
  <si>
    <t>Fischer hmoždinky  UX 8X50 50ks/bal</t>
  </si>
  <si>
    <t>Zadlabávací zámek 40-60mm roz.85-92mm K440 P-L</t>
  </si>
  <si>
    <t>Vruty univer.4,5x60 žzn Pz   40006287  100ks/bal</t>
  </si>
  <si>
    <t>Vruty univer.5,0x70 žzn Pz   4000696  100ks/bal</t>
  </si>
  <si>
    <t>Vruty univer.5,0x60 žzn Pz  4000692  100ks/bal</t>
  </si>
  <si>
    <t>Vruty univer.5,0x50 žzn Pz  4000686  100ks/bal</t>
  </si>
  <si>
    <t xml:space="preserve">Baterie GP super LR AA </t>
  </si>
  <si>
    <t xml:space="preserve">ks </t>
  </si>
  <si>
    <t>Hlíníkové schůdy štafle2x3 stupně oboustrané</t>
  </si>
  <si>
    <t xml:space="preserve">Kalové čerpadlo s plovákem </t>
  </si>
  <si>
    <t>Aku šroubovák vrtací 12V rychloupínací sklíčidlo Procraft | PA12DFR</t>
  </si>
  <si>
    <t>Podložka plochá 08 DIN 125 střední/zinek bílý  100ks/bal</t>
  </si>
  <si>
    <t>Zámečnický úhelník bez dorazu  - 750x375mm</t>
  </si>
  <si>
    <t>Sběrač odpadků 81cm Typ: 61235</t>
  </si>
  <si>
    <t>Univerzální zahradnický substrát, balení 50l</t>
  </si>
  <si>
    <t>Vrták SDS PLUS L 160/100mm průměr 6mm</t>
  </si>
  <si>
    <t>Vrták SDS PLUS L 210/150mm průměr 10mm</t>
  </si>
  <si>
    <t>Zámek HOBES FAB zádlab 80 PP Typ: K113, P+L, PROTIPOŽÁRNÍ</t>
  </si>
  <si>
    <t>m</t>
  </si>
  <si>
    <t>Tlaková hadice PVC Typ: 1123, 12,7 / 17mm 1/2 3,6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</si>
</sst>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3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5" fillId="3" borderId="23" xfId="0" applyNumberFormat="1" applyFont="1" applyFill="1" applyBorder="1" applyAlignment="1" applyProtection="1">
      <alignment horizontal="center" vertical="center" wrapText="1"/>
    </xf>
    <xf numFmtId="164" fontId="14" fillId="3" borderId="24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Border="1"/>
    <xf numFmtId="0" fontId="12" fillId="3" borderId="27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right" vertical="center" wrapText="1"/>
    </xf>
    <xf numFmtId="0" fontId="10" fillId="3" borderId="28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64" fontId="16" fillId="3" borderId="28" xfId="0" applyNumberFormat="1" applyFont="1" applyFill="1" applyBorder="1" applyAlignment="1">
      <alignment horizontal="center" vertical="center" wrapText="1"/>
    </xf>
    <xf numFmtId="164" fontId="15" fillId="3" borderId="28" xfId="0" applyNumberFormat="1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25" fillId="0" borderId="10" xfId="0" applyFont="1" applyBorder="1" applyAlignment="1" applyProtection="1">
      <alignment horizontal="center" vertical="center"/>
    </xf>
    <xf numFmtId="0" fontId="26" fillId="0" borderId="1" xfId="0" applyFont="1" applyBorder="1"/>
    <xf numFmtId="0" fontId="25" fillId="0" borderId="1" xfId="0" applyFont="1" applyBorder="1" applyAlignment="1" applyProtection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25" fillId="0" borderId="1" xfId="0" applyNumberFormat="1" applyFont="1" applyBorder="1"/>
    <xf numFmtId="164" fontId="1" fillId="0" borderId="1" xfId="0" applyNumberFormat="1" applyFont="1" applyBorder="1"/>
    <xf numFmtId="0" fontId="23" fillId="0" borderId="8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64" fontId="25" fillId="0" borderId="10" xfId="0" applyNumberFormat="1" applyFont="1" applyBorder="1"/>
    <xf numFmtId="164" fontId="9" fillId="0" borderId="10" xfId="0" applyNumberFormat="1" applyFont="1" applyBorder="1"/>
    <xf numFmtId="0" fontId="23" fillId="0" borderId="30" xfId="0" applyFont="1" applyBorder="1" applyAlignment="1">
      <alignment horizontal="center" vertical="center"/>
    </xf>
    <xf numFmtId="1" fontId="25" fillId="0" borderId="3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wrapText="1"/>
    </xf>
    <xf numFmtId="164" fontId="25" fillId="0" borderId="31" xfId="0" applyNumberFormat="1" applyFont="1" applyBorder="1"/>
    <xf numFmtId="164" fontId="9" fillId="0" borderId="31" xfId="0" applyNumberFormat="1" applyFont="1" applyBorder="1"/>
    <xf numFmtId="164" fontId="9" fillId="2" borderId="31" xfId="0" applyNumberFormat="1" applyFont="1" applyFill="1" applyBorder="1" applyAlignment="1" applyProtection="1">
      <alignment horizontal="right" vertical="center"/>
      <protection locked="0"/>
    </xf>
    <xf numFmtId="164" fontId="3" fillId="0" borderId="32" xfId="0" applyNumberFormat="1" applyFont="1" applyBorder="1" applyAlignment="1">
      <alignment horizontal="right" vertical="center"/>
    </xf>
    <xf numFmtId="0" fontId="26" fillId="0" borderId="10" xfId="0" applyFont="1" applyBorder="1"/>
    <xf numFmtId="0" fontId="25" fillId="0" borderId="31" xfId="0" applyFont="1" applyBorder="1" applyAlignment="1" applyProtection="1">
      <alignment horizontal="center" vertical="center"/>
    </xf>
    <xf numFmtId="0" fontId="26" fillId="0" borderId="31" xfId="0" applyFont="1" applyBorder="1"/>
    <xf numFmtId="164" fontId="25" fillId="0" borderId="25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5" fillId="0" borderId="31" xfId="0" applyFont="1" applyBorder="1" applyAlignment="1" applyProtection="1">
      <alignment horizontal="center"/>
    </xf>
    <xf numFmtId="164" fontId="25" fillId="2" borderId="31" xfId="0" applyNumberFormat="1" applyFont="1" applyFill="1" applyBorder="1" applyAlignment="1" applyProtection="1">
      <alignment horizontal="right" vertical="center"/>
      <protection locked="0"/>
    </xf>
    <xf numFmtId="164" fontId="15" fillId="0" borderId="25" xfId="0" applyNumberFormat="1" applyFont="1" applyBorder="1" applyAlignment="1" applyProtection="1">
      <alignment horizontal="right" vertical="center"/>
    </xf>
    <xf numFmtId="164" fontId="15" fillId="0" borderId="26" xfId="0" applyNumberFormat="1" applyFont="1" applyBorder="1" applyAlignment="1" applyProtection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6" fillId="0" borderId="28" xfId="0" applyFont="1" applyFill="1" applyBorder="1" applyAlignment="1" applyProtection="1">
      <alignment horizontal="right" vertical="center" wrapText="1"/>
    </xf>
    <xf numFmtId="164" fontId="10" fillId="0" borderId="33" xfId="0" applyNumberFormat="1" applyFont="1" applyBorder="1" applyAlignment="1">
      <alignment horizontal="right" vertical="center"/>
    </xf>
    <xf numFmtId="164" fontId="10" fillId="0" borderId="34" xfId="0" applyNumberFormat="1" applyFont="1" applyBorder="1" applyAlignment="1">
      <alignment horizontal="right" vertical="center"/>
    </xf>
    <xf numFmtId="164" fontId="15" fillId="0" borderId="28" xfId="0" applyNumberFormat="1" applyFont="1" applyBorder="1" applyAlignment="1" applyProtection="1">
      <alignment horizontal="right" vertical="center"/>
    </xf>
    <xf numFmtId="164" fontId="15" fillId="0" borderId="29" xfId="0" applyNumberFormat="1" applyFont="1" applyBorder="1" applyAlignment="1" applyProtection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2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6328125" style="1" customWidth="1"/>
    <col min="5" max="5" width="0.1796875" style="9" customWidth="1"/>
    <col min="6" max="6" width="0.26953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89" t="s">
        <v>17</v>
      </c>
      <c r="B2" s="89"/>
      <c r="C2" s="89"/>
      <c r="D2" s="89"/>
      <c r="E2" s="89"/>
      <c r="F2" s="89"/>
      <c r="G2" s="89"/>
      <c r="H2" s="89"/>
    </row>
    <row r="3" spans="1:9" s="3" customFormat="1" ht="16" customHeight="1" x14ac:dyDescent="0.35">
      <c r="A3" s="92" t="s">
        <v>44</v>
      </c>
      <c r="B3" s="93"/>
      <c r="C3" s="93"/>
      <c r="D3" s="93"/>
      <c r="E3" s="93"/>
      <c r="F3" s="93"/>
      <c r="G3" s="93"/>
      <c r="H3" s="93"/>
    </row>
    <row r="4" spans="1:9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9" s="3" customFormat="1" ht="47.15" customHeight="1" thickBot="1" x14ac:dyDescent="0.4">
      <c r="A5" s="79" t="s">
        <v>15</v>
      </c>
      <c r="B5" s="80" t="s">
        <v>9</v>
      </c>
      <c r="C5" s="81" t="s">
        <v>0</v>
      </c>
      <c r="D5" s="82" t="s">
        <v>26</v>
      </c>
      <c r="E5" s="83" t="s">
        <v>12</v>
      </c>
      <c r="F5" s="83" t="s">
        <v>13</v>
      </c>
      <c r="G5" s="84" t="s">
        <v>10</v>
      </c>
      <c r="H5" s="85" t="s">
        <v>11</v>
      </c>
    </row>
    <row r="6" spans="1:9" x14ac:dyDescent="0.35">
      <c r="A6" s="108" t="s">
        <v>1</v>
      </c>
      <c r="B6" s="109">
        <v>3</v>
      </c>
      <c r="C6" s="110" t="s">
        <v>28</v>
      </c>
      <c r="D6" s="111" t="s">
        <v>68</v>
      </c>
      <c r="E6" s="112">
        <v>206</v>
      </c>
      <c r="F6" s="113">
        <f>SUM(E6*B6)</f>
        <v>618</v>
      </c>
      <c r="G6" s="65" t="s">
        <v>19</v>
      </c>
      <c r="H6" s="63" t="e">
        <f t="shared" ref="H6:H11" si="0">B6*G6</f>
        <v>#VALUE!</v>
      </c>
    </row>
    <row r="7" spans="1:9" x14ac:dyDescent="0.35">
      <c r="A7" s="57" t="s">
        <v>2</v>
      </c>
      <c r="B7" s="105">
        <v>2</v>
      </c>
      <c r="C7" s="86" t="s">
        <v>28</v>
      </c>
      <c r="D7" s="104" t="s">
        <v>69</v>
      </c>
      <c r="E7" s="106">
        <v>90</v>
      </c>
      <c r="F7" s="78">
        <f t="shared" ref="F7:F11" si="1">SUM(E7*B7)</f>
        <v>180</v>
      </c>
      <c r="G7" s="23" t="s">
        <v>19</v>
      </c>
      <c r="H7" s="61" t="e">
        <f t="shared" si="0"/>
        <v>#VALUE!</v>
      </c>
    </row>
    <row r="8" spans="1:9" x14ac:dyDescent="0.35">
      <c r="A8" s="57" t="s">
        <v>3</v>
      </c>
      <c r="B8" s="105">
        <v>3</v>
      </c>
      <c r="C8" s="86" t="s">
        <v>28</v>
      </c>
      <c r="D8" s="104" t="s">
        <v>70</v>
      </c>
      <c r="E8" s="107">
        <v>63</v>
      </c>
      <c r="F8" s="78">
        <f t="shared" si="1"/>
        <v>189</v>
      </c>
      <c r="G8" s="23" t="s">
        <v>19</v>
      </c>
      <c r="H8" s="61" t="e">
        <f t="shared" si="0"/>
        <v>#VALUE!</v>
      </c>
    </row>
    <row r="9" spans="1:9" x14ac:dyDescent="0.35">
      <c r="A9" s="57" t="s">
        <v>4</v>
      </c>
      <c r="B9" s="105">
        <v>3</v>
      </c>
      <c r="C9" s="86" t="s">
        <v>28</v>
      </c>
      <c r="D9" s="104" t="s">
        <v>71</v>
      </c>
      <c r="E9" s="106">
        <v>55</v>
      </c>
      <c r="F9" s="78">
        <f t="shared" si="1"/>
        <v>165</v>
      </c>
      <c r="G9" s="23" t="s">
        <v>19</v>
      </c>
      <c r="H9" s="61" t="e">
        <f t="shared" si="0"/>
        <v>#VALUE!</v>
      </c>
    </row>
    <row r="10" spans="1:9" x14ac:dyDescent="0.35">
      <c r="A10" s="57" t="s">
        <v>5</v>
      </c>
      <c r="B10" s="87">
        <v>5</v>
      </c>
      <c r="C10" s="86" t="s">
        <v>28</v>
      </c>
      <c r="D10" s="104" t="s">
        <v>72</v>
      </c>
      <c r="E10" s="107">
        <v>170</v>
      </c>
      <c r="F10" s="78">
        <f t="shared" si="1"/>
        <v>850</v>
      </c>
      <c r="G10" s="23" t="s">
        <v>19</v>
      </c>
      <c r="H10" s="61" t="e">
        <f t="shared" si="0"/>
        <v>#VALUE!</v>
      </c>
    </row>
    <row r="11" spans="1:9" ht="15" thickBot="1" x14ac:dyDescent="0.4">
      <c r="A11" s="114" t="s">
        <v>6</v>
      </c>
      <c r="B11" s="115">
        <v>50</v>
      </c>
      <c r="C11" s="116" t="s">
        <v>73</v>
      </c>
      <c r="D11" s="117" t="s">
        <v>74</v>
      </c>
      <c r="E11" s="118">
        <v>17.3</v>
      </c>
      <c r="F11" s="119">
        <f t="shared" si="1"/>
        <v>865</v>
      </c>
      <c r="G11" s="120" t="s">
        <v>19</v>
      </c>
      <c r="H11" s="121" t="e">
        <f t="shared" si="0"/>
        <v>#VALUE!</v>
      </c>
    </row>
    <row r="12" spans="1:9" s="3" customFormat="1" ht="15" customHeight="1" thickBot="1" x14ac:dyDescent="0.4">
      <c r="A12" s="58"/>
      <c r="B12" s="59"/>
      <c r="C12" s="60"/>
      <c r="D12" s="45" t="s">
        <v>27</v>
      </c>
      <c r="E12" s="98">
        <f>SUM(F6:F11)</f>
        <v>2867</v>
      </c>
      <c r="F12" s="99"/>
      <c r="G12" s="96" t="e">
        <f>SUM(H6:H11)</f>
        <v>#VALUE!</v>
      </c>
      <c r="H12" s="97" t="e">
        <f>SUM(H5:H11)</f>
        <v>#VALUE!</v>
      </c>
    </row>
    <row r="13" spans="1:9" s="3" customFormat="1" ht="15" customHeight="1" thickBot="1" x14ac:dyDescent="0.4">
      <c r="A13" s="66"/>
      <c r="B13" s="67"/>
      <c r="C13" s="68"/>
      <c r="D13" s="69"/>
      <c r="E13" s="70"/>
      <c r="F13" s="71"/>
      <c r="G13" s="72"/>
      <c r="H13" s="73"/>
    </row>
    <row r="14" spans="1:9" s="3" customFormat="1" ht="60.5" customHeight="1" thickBot="1" x14ac:dyDescent="0.4">
      <c r="A14" s="39" t="s">
        <v>15</v>
      </c>
      <c r="B14" s="49" t="s">
        <v>9</v>
      </c>
      <c r="C14" s="40" t="s">
        <v>0</v>
      </c>
      <c r="D14" s="44" t="s">
        <v>39</v>
      </c>
      <c r="E14" s="41" t="s">
        <v>40</v>
      </c>
      <c r="F14" s="41" t="s">
        <v>41</v>
      </c>
      <c r="G14" s="42" t="s">
        <v>42</v>
      </c>
      <c r="H14" s="43" t="s">
        <v>41</v>
      </c>
    </row>
    <row r="15" spans="1:9" s="3" customFormat="1" ht="15" customHeight="1" x14ac:dyDescent="0.35">
      <c r="A15" s="108" t="s">
        <v>1</v>
      </c>
      <c r="B15" s="100">
        <v>10</v>
      </c>
      <c r="C15" s="100" t="s">
        <v>45</v>
      </c>
      <c r="D15" s="122" t="s">
        <v>46</v>
      </c>
      <c r="E15" s="112"/>
      <c r="F15" s="113">
        <f>B15*E15</f>
        <v>0</v>
      </c>
      <c r="G15" s="65" t="s">
        <v>19</v>
      </c>
      <c r="H15" s="63" t="e">
        <f t="shared" ref="H15:H17" si="2">B15*G15</f>
        <v>#VALUE!</v>
      </c>
    </row>
    <row r="16" spans="1:9" s="3" customFormat="1" ht="15.5" x14ac:dyDescent="0.35">
      <c r="A16" s="57" t="s">
        <v>2</v>
      </c>
      <c r="B16" s="102">
        <v>10</v>
      </c>
      <c r="C16" s="102" t="s">
        <v>28</v>
      </c>
      <c r="D16" s="101" t="s">
        <v>47</v>
      </c>
      <c r="E16" s="106"/>
      <c r="F16" s="78">
        <f t="shared" ref="F16:F21" si="3">B16*E16</f>
        <v>0</v>
      </c>
      <c r="G16" s="23" t="s">
        <v>19</v>
      </c>
      <c r="H16" s="61" t="e">
        <f t="shared" si="2"/>
        <v>#VALUE!</v>
      </c>
      <c r="I16" s="24"/>
    </row>
    <row r="17" spans="1:9" x14ac:dyDescent="0.35">
      <c r="A17" s="57" t="s">
        <v>3</v>
      </c>
      <c r="B17" s="102">
        <v>5</v>
      </c>
      <c r="C17" s="102" t="s">
        <v>28</v>
      </c>
      <c r="D17" s="101" t="s">
        <v>48</v>
      </c>
      <c r="E17" s="107"/>
      <c r="F17" s="78">
        <f t="shared" si="3"/>
        <v>0</v>
      </c>
      <c r="G17" s="23" t="s">
        <v>19</v>
      </c>
      <c r="H17" s="61" t="e">
        <f t="shared" si="2"/>
        <v>#VALUE!</v>
      </c>
    </row>
    <row r="18" spans="1:9" s="3" customFormat="1" ht="15" customHeight="1" x14ac:dyDescent="0.35">
      <c r="A18" s="57" t="s">
        <v>4</v>
      </c>
      <c r="B18" s="102">
        <v>5</v>
      </c>
      <c r="C18" s="102" t="s">
        <v>28</v>
      </c>
      <c r="D18" s="101" t="s">
        <v>49</v>
      </c>
      <c r="E18" s="106"/>
      <c r="F18" s="78">
        <f t="shared" si="3"/>
        <v>0</v>
      </c>
      <c r="G18" s="23" t="s">
        <v>19</v>
      </c>
      <c r="H18" s="61" t="e">
        <f t="shared" ref="H18:H20" si="4">B18*G18</f>
        <v>#VALUE!</v>
      </c>
    </row>
    <row r="19" spans="1:9" s="3" customFormat="1" ht="15.5" x14ac:dyDescent="0.35">
      <c r="A19" s="57" t="s">
        <v>5</v>
      </c>
      <c r="B19" s="102">
        <v>5</v>
      </c>
      <c r="C19" s="102" t="s">
        <v>28</v>
      </c>
      <c r="D19" s="101" t="s">
        <v>50</v>
      </c>
      <c r="E19" s="107"/>
      <c r="F19" s="78">
        <f t="shared" si="3"/>
        <v>0</v>
      </c>
      <c r="G19" s="23" t="s">
        <v>19</v>
      </c>
      <c r="H19" s="61" t="e">
        <f t="shared" si="4"/>
        <v>#VALUE!</v>
      </c>
      <c r="I19" s="24"/>
    </row>
    <row r="20" spans="1:9" ht="15" thickBot="1" x14ac:dyDescent="0.4">
      <c r="A20" s="57" t="s">
        <v>6</v>
      </c>
      <c r="B20" s="102">
        <v>200</v>
      </c>
      <c r="C20" s="102" t="s">
        <v>28</v>
      </c>
      <c r="D20" s="101" t="s">
        <v>51</v>
      </c>
      <c r="E20" s="106"/>
      <c r="F20" s="78">
        <f t="shared" si="3"/>
        <v>0</v>
      </c>
      <c r="G20" s="120" t="s">
        <v>19</v>
      </c>
      <c r="H20" s="121" t="e">
        <f t="shared" si="4"/>
        <v>#VALUE!</v>
      </c>
    </row>
    <row r="21" spans="1:9" s="3" customFormat="1" ht="15" customHeight="1" thickBot="1" x14ac:dyDescent="0.4">
      <c r="A21" s="114" t="s">
        <v>7</v>
      </c>
      <c r="B21" s="123">
        <v>100</v>
      </c>
      <c r="C21" s="123" t="s">
        <v>28</v>
      </c>
      <c r="D21" s="124" t="s">
        <v>52</v>
      </c>
      <c r="E21" s="118"/>
      <c r="F21" s="119">
        <f t="shared" si="3"/>
        <v>0</v>
      </c>
      <c r="G21" s="65" t="s">
        <v>19</v>
      </c>
      <c r="H21" s="63" t="e">
        <f t="shared" ref="H21" si="5">B21*G21</f>
        <v>#VALUE!</v>
      </c>
    </row>
    <row r="22" spans="1:9" ht="16" thickBot="1" x14ac:dyDescent="0.4">
      <c r="A22" s="131"/>
      <c r="B22" s="50"/>
      <c r="C22" s="132"/>
      <c r="D22" s="133" t="s">
        <v>43</v>
      </c>
      <c r="E22" s="134"/>
      <c r="F22" s="135">
        <f>SUM(F15:F21)</f>
        <v>0</v>
      </c>
      <c r="G22" s="136" t="e">
        <f>SUM(H15:H21)</f>
        <v>#VALUE!</v>
      </c>
      <c r="H22" s="137" t="e">
        <f>SUM(H14:H21)</f>
        <v>#VALUE!</v>
      </c>
    </row>
    <row r="23" spans="1:9" ht="16" thickBot="1" x14ac:dyDescent="0.4">
      <c r="A23" s="66"/>
      <c r="B23" s="67"/>
      <c r="C23" s="68"/>
      <c r="D23" s="69"/>
      <c r="E23" s="70"/>
      <c r="F23" s="71"/>
      <c r="G23" s="129"/>
      <c r="H23" s="130"/>
    </row>
    <row r="24" spans="1:9" ht="53" customHeight="1" thickBot="1" x14ac:dyDescent="0.4">
      <c r="A24" s="39" t="s">
        <v>15</v>
      </c>
      <c r="B24" s="49" t="s">
        <v>9</v>
      </c>
      <c r="C24" s="40" t="s">
        <v>0</v>
      </c>
      <c r="D24" s="44" t="s">
        <v>35</v>
      </c>
      <c r="E24" s="41" t="s">
        <v>12</v>
      </c>
      <c r="F24" s="41" t="s">
        <v>13</v>
      </c>
      <c r="G24" s="76" t="s">
        <v>10</v>
      </c>
      <c r="H24" s="77" t="s">
        <v>11</v>
      </c>
    </row>
    <row r="25" spans="1:9" x14ac:dyDescent="0.35">
      <c r="A25" s="74" t="s">
        <v>1</v>
      </c>
      <c r="B25" s="100">
        <v>50</v>
      </c>
      <c r="C25" s="100" t="s">
        <v>38</v>
      </c>
      <c r="D25" s="122" t="s">
        <v>53</v>
      </c>
      <c r="E25" s="112"/>
      <c r="F25" s="113">
        <f>B25*E25</f>
        <v>0</v>
      </c>
      <c r="G25" s="62" t="s">
        <v>19</v>
      </c>
      <c r="H25" s="63" t="e">
        <f t="shared" ref="H25:H36" si="6">B25*G25</f>
        <v>#VALUE!</v>
      </c>
    </row>
    <row r="26" spans="1:9" x14ac:dyDescent="0.35">
      <c r="A26" s="75" t="s">
        <v>2</v>
      </c>
      <c r="B26" s="102">
        <v>100</v>
      </c>
      <c r="C26" s="102" t="s">
        <v>28</v>
      </c>
      <c r="D26" s="101" t="s">
        <v>54</v>
      </c>
      <c r="E26" s="106"/>
      <c r="F26" s="78">
        <f t="shared" ref="F26:F38" si="7">B26*E26</f>
        <v>0</v>
      </c>
      <c r="G26" s="64" t="s">
        <v>19</v>
      </c>
      <c r="H26" s="61" t="e">
        <f t="shared" si="6"/>
        <v>#VALUE!</v>
      </c>
    </row>
    <row r="27" spans="1:9" x14ac:dyDescent="0.35">
      <c r="A27" s="75" t="s">
        <v>3</v>
      </c>
      <c r="B27" s="102">
        <v>100</v>
      </c>
      <c r="C27" s="102" t="s">
        <v>28</v>
      </c>
      <c r="D27" s="101" t="s">
        <v>55</v>
      </c>
      <c r="E27" s="107"/>
      <c r="F27" s="78">
        <f t="shared" si="7"/>
        <v>0</v>
      </c>
      <c r="G27" s="64" t="s">
        <v>19</v>
      </c>
      <c r="H27" s="61" t="e">
        <f t="shared" si="6"/>
        <v>#VALUE!</v>
      </c>
    </row>
    <row r="28" spans="1:9" x14ac:dyDescent="0.35">
      <c r="A28" s="75" t="s">
        <v>4</v>
      </c>
      <c r="B28" s="102">
        <v>2</v>
      </c>
      <c r="C28" s="102" t="s">
        <v>28</v>
      </c>
      <c r="D28" s="101" t="s">
        <v>56</v>
      </c>
      <c r="E28" s="106"/>
      <c r="F28" s="78">
        <f t="shared" si="7"/>
        <v>0</v>
      </c>
      <c r="G28" s="64" t="s">
        <v>19</v>
      </c>
      <c r="H28" s="61" t="e">
        <f t="shared" si="6"/>
        <v>#VALUE!</v>
      </c>
    </row>
    <row r="29" spans="1:9" x14ac:dyDescent="0.35">
      <c r="A29" s="75" t="s">
        <v>5</v>
      </c>
      <c r="B29" s="102">
        <v>5</v>
      </c>
      <c r="C29" s="102" t="s">
        <v>28</v>
      </c>
      <c r="D29" s="101" t="s">
        <v>57</v>
      </c>
      <c r="E29" s="107"/>
      <c r="F29" s="78">
        <f t="shared" si="7"/>
        <v>0</v>
      </c>
      <c r="G29" s="64" t="s">
        <v>19</v>
      </c>
      <c r="H29" s="61" t="e">
        <f t="shared" si="6"/>
        <v>#VALUE!</v>
      </c>
    </row>
    <row r="30" spans="1:9" ht="15" customHeight="1" x14ac:dyDescent="0.35">
      <c r="A30" s="75" t="s">
        <v>6</v>
      </c>
      <c r="B30" s="102">
        <v>5</v>
      </c>
      <c r="C30" s="102" t="s">
        <v>38</v>
      </c>
      <c r="D30" s="101" t="s">
        <v>58</v>
      </c>
      <c r="E30" s="106"/>
      <c r="F30" s="78">
        <f t="shared" si="7"/>
        <v>0</v>
      </c>
      <c r="G30" s="64" t="s">
        <v>19</v>
      </c>
      <c r="H30" s="61" t="e">
        <f t="shared" si="6"/>
        <v>#VALUE!</v>
      </c>
    </row>
    <row r="31" spans="1:9" x14ac:dyDescent="0.35">
      <c r="A31" s="75" t="s">
        <v>7</v>
      </c>
      <c r="B31" s="102">
        <v>5</v>
      </c>
      <c r="C31" s="102" t="s">
        <v>28</v>
      </c>
      <c r="D31" s="101" t="s">
        <v>59</v>
      </c>
      <c r="E31" s="106"/>
      <c r="F31" s="78">
        <f t="shared" si="7"/>
        <v>0</v>
      </c>
      <c r="G31" s="64" t="s">
        <v>19</v>
      </c>
      <c r="H31" s="61" t="e">
        <f t="shared" si="6"/>
        <v>#VALUE!</v>
      </c>
    </row>
    <row r="32" spans="1:9" x14ac:dyDescent="0.35">
      <c r="A32" s="75" t="s">
        <v>8</v>
      </c>
      <c r="B32" s="102">
        <v>5</v>
      </c>
      <c r="C32" s="102" t="s">
        <v>28</v>
      </c>
      <c r="D32" s="101" t="s">
        <v>60</v>
      </c>
      <c r="E32" s="106"/>
      <c r="F32" s="78">
        <f t="shared" si="7"/>
        <v>0</v>
      </c>
      <c r="G32" s="64" t="s">
        <v>19</v>
      </c>
      <c r="H32" s="61" t="e">
        <f t="shared" si="6"/>
        <v>#VALUE!</v>
      </c>
    </row>
    <row r="33" spans="1:8" x14ac:dyDescent="0.35">
      <c r="A33" s="75" t="s">
        <v>29</v>
      </c>
      <c r="B33" s="102">
        <v>20</v>
      </c>
      <c r="C33" s="102" t="s">
        <v>28</v>
      </c>
      <c r="D33" s="101" t="s">
        <v>61</v>
      </c>
      <c r="E33" s="106"/>
      <c r="F33" s="78">
        <f t="shared" si="7"/>
        <v>0</v>
      </c>
      <c r="G33" s="64" t="s">
        <v>19</v>
      </c>
      <c r="H33" s="61" t="e">
        <f t="shared" si="6"/>
        <v>#VALUE!</v>
      </c>
    </row>
    <row r="34" spans="1:8" x14ac:dyDescent="0.35">
      <c r="A34" s="75" t="s">
        <v>30</v>
      </c>
      <c r="B34" s="102">
        <v>2</v>
      </c>
      <c r="C34" s="102" t="s">
        <v>62</v>
      </c>
      <c r="D34" s="101" t="s">
        <v>63</v>
      </c>
      <c r="E34" s="107"/>
      <c r="F34" s="78">
        <f t="shared" si="7"/>
        <v>0</v>
      </c>
      <c r="G34" s="64" t="s">
        <v>19</v>
      </c>
      <c r="H34" s="61" t="e">
        <f t="shared" si="6"/>
        <v>#VALUE!</v>
      </c>
    </row>
    <row r="35" spans="1:8" s="3" customFormat="1" ht="15" customHeight="1" x14ac:dyDescent="0.35">
      <c r="A35" s="75" t="s">
        <v>31</v>
      </c>
      <c r="B35" s="102">
        <v>1</v>
      </c>
      <c r="C35" s="102" t="s">
        <v>28</v>
      </c>
      <c r="D35" s="101" t="s">
        <v>64</v>
      </c>
      <c r="E35" s="106"/>
      <c r="F35" s="78">
        <f t="shared" si="7"/>
        <v>0</v>
      </c>
      <c r="G35" s="64" t="s">
        <v>19</v>
      </c>
      <c r="H35" s="61" t="e">
        <f t="shared" si="6"/>
        <v>#VALUE!</v>
      </c>
    </row>
    <row r="36" spans="1:8" s="3" customFormat="1" ht="15" customHeight="1" x14ac:dyDescent="0.35">
      <c r="A36" s="75" t="s">
        <v>32</v>
      </c>
      <c r="B36" s="102">
        <v>1</v>
      </c>
      <c r="C36" s="102" t="s">
        <v>28</v>
      </c>
      <c r="D36" s="103" t="s">
        <v>65</v>
      </c>
      <c r="E36" s="107"/>
      <c r="F36" s="78">
        <f t="shared" si="7"/>
        <v>0</v>
      </c>
      <c r="G36" s="64" t="s">
        <v>19</v>
      </c>
      <c r="H36" s="61" t="e">
        <f t="shared" si="6"/>
        <v>#VALUE!</v>
      </c>
    </row>
    <row r="37" spans="1:8" ht="15" customHeight="1" x14ac:dyDescent="0.35">
      <c r="A37" s="75" t="s">
        <v>33</v>
      </c>
      <c r="B37" s="102">
        <v>5</v>
      </c>
      <c r="C37" s="102" t="s">
        <v>28</v>
      </c>
      <c r="D37" s="103" t="s">
        <v>66</v>
      </c>
      <c r="E37" s="106"/>
      <c r="F37" s="78">
        <f t="shared" si="7"/>
        <v>0</v>
      </c>
      <c r="G37" s="64" t="s">
        <v>19</v>
      </c>
      <c r="H37" s="61" t="e">
        <f t="shared" ref="H37:H38" si="8">B37*G37</f>
        <v>#VALUE!</v>
      </c>
    </row>
    <row r="38" spans="1:8" ht="15" customHeight="1" thickBot="1" x14ac:dyDescent="0.4">
      <c r="A38" s="126" t="s">
        <v>34</v>
      </c>
      <c r="B38" s="127">
        <v>1</v>
      </c>
      <c r="C38" s="123" t="s">
        <v>28</v>
      </c>
      <c r="D38" s="124" t="s">
        <v>67</v>
      </c>
      <c r="E38" s="118"/>
      <c r="F38" s="119">
        <f t="shared" si="7"/>
        <v>0</v>
      </c>
      <c r="G38" s="128" t="s">
        <v>19</v>
      </c>
      <c r="H38" s="121" t="e">
        <f t="shared" si="8"/>
        <v>#VALUE!</v>
      </c>
    </row>
    <row r="39" spans="1:8" ht="15" customHeight="1" thickBot="1" x14ac:dyDescent="0.4">
      <c r="A39" s="46"/>
      <c r="B39" s="51"/>
      <c r="C39" s="47"/>
      <c r="D39" s="45" t="s">
        <v>37</v>
      </c>
      <c r="E39" s="125"/>
      <c r="F39" s="125"/>
      <c r="G39" s="96" t="e">
        <f>SUM(H25:H38)</f>
        <v>#VALUE!</v>
      </c>
      <c r="H39" s="97" t="e">
        <f>SUM(#REF!)</f>
        <v>#REF!</v>
      </c>
    </row>
    <row r="40" spans="1:8" ht="15" customHeight="1" thickBot="1" x14ac:dyDescent="0.4">
      <c r="A40" s="34"/>
      <c r="B40" s="50"/>
      <c r="C40" s="35"/>
      <c r="D40" s="36" t="s">
        <v>36</v>
      </c>
      <c r="E40" s="37"/>
      <c r="F40" s="37">
        <f>E12+F22+E39</f>
        <v>2867</v>
      </c>
      <c r="G40" s="38"/>
      <c r="H40" s="38"/>
    </row>
    <row r="41" spans="1:8" ht="19" thickBot="1" x14ac:dyDescent="0.4">
      <c r="A41" s="25"/>
      <c r="B41" s="52"/>
      <c r="C41" s="26"/>
      <c r="D41" s="27" t="s">
        <v>14</v>
      </c>
      <c r="E41" s="90"/>
      <c r="F41" s="91"/>
      <c r="G41" s="90" t="e">
        <f>SUM(G12+G22+G39)</f>
        <v>#VALUE!</v>
      </c>
      <c r="H41" s="91"/>
    </row>
    <row r="42" spans="1:8" ht="18.5" x14ac:dyDescent="0.35">
      <c r="A42" s="4"/>
      <c r="B42" s="53"/>
      <c r="C42" s="4"/>
      <c r="D42" s="30"/>
      <c r="E42" s="31"/>
      <c r="F42" s="31"/>
      <c r="G42" s="31"/>
      <c r="H42" s="31"/>
    </row>
    <row r="43" spans="1:8" x14ac:dyDescent="0.35">
      <c r="A43" s="13" t="s">
        <v>23</v>
      </c>
      <c r="B43" s="14"/>
      <c r="C43" s="13"/>
      <c r="D43" s="15"/>
      <c r="E43" s="15"/>
      <c r="F43" s="10"/>
    </row>
    <row r="44" spans="1:8" x14ac:dyDescent="0.35">
      <c r="A44" s="13" t="s">
        <v>24</v>
      </c>
      <c r="B44" s="14"/>
      <c r="C44" s="13"/>
      <c r="D44" s="15"/>
      <c r="E44" s="15"/>
      <c r="F44" s="10"/>
    </row>
    <row r="45" spans="1:8" x14ac:dyDescent="0.35">
      <c r="A45" s="16" t="s">
        <v>16</v>
      </c>
      <c r="B45" s="94" t="s">
        <v>22</v>
      </c>
      <c r="C45" s="94"/>
      <c r="D45" s="94"/>
      <c r="F45" s="10"/>
      <c r="G45" s="29" t="s">
        <v>18</v>
      </c>
      <c r="H45" s="18"/>
    </row>
    <row r="46" spans="1:8" x14ac:dyDescent="0.35">
      <c r="A46" s="17"/>
      <c r="B46" s="20"/>
      <c r="C46" s="18"/>
      <c r="D46" s="19"/>
      <c r="E46" s="18"/>
      <c r="F46" s="10"/>
    </row>
    <row r="47" spans="1:8" x14ac:dyDescent="0.35">
      <c r="A47" s="17"/>
      <c r="B47" s="20"/>
      <c r="C47" s="18"/>
      <c r="D47" s="19"/>
      <c r="E47" s="18"/>
      <c r="F47" s="10"/>
    </row>
    <row r="48" spans="1:8" x14ac:dyDescent="0.35">
      <c r="A48" s="17"/>
      <c r="B48" s="20"/>
      <c r="C48" s="18"/>
      <c r="D48" s="19"/>
      <c r="E48" s="18"/>
      <c r="F48" s="10"/>
    </row>
    <row r="49" spans="1:8" x14ac:dyDescent="0.35">
      <c r="A49" s="20"/>
      <c r="B49" s="20"/>
      <c r="C49" s="21"/>
      <c r="D49" s="22"/>
      <c r="E49" s="22"/>
      <c r="F49" s="10"/>
    </row>
    <row r="50" spans="1:8" x14ac:dyDescent="0.35">
      <c r="A50" s="15"/>
      <c r="B50" s="54"/>
      <c r="C50" s="15"/>
      <c r="D50" s="95" t="s">
        <v>25</v>
      </c>
      <c r="E50" s="95"/>
      <c r="F50" s="95"/>
      <c r="G50" s="95"/>
      <c r="H50" s="28"/>
    </row>
    <row r="51" spans="1:8" x14ac:dyDescent="0.35">
      <c r="A51" s="15"/>
      <c r="B51" s="20"/>
      <c r="C51" s="21"/>
      <c r="D51" s="88" t="s">
        <v>21</v>
      </c>
      <c r="E51" s="88"/>
      <c r="F51" s="88"/>
      <c r="G51" s="88"/>
      <c r="H51" s="21"/>
    </row>
    <row r="52" spans="1:8" x14ac:dyDescent="0.35">
      <c r="A52" s="4"/>
      <c r="B52" s="53"/>
      <c r="C52" s="4"/>
      <c r="D52" s="88" t="s">
        <v>20</v>
      </c>
      <c r="E52" s="88"/>
      <c r="F52" s="88"/>
      <c r="G52" s="88"/>
      <c r="H52" s="21"/>
    </row>
    <row r="53" spans="1:8" x14ac:dyDescent="0.35">
      <c r="A53" s="4"/>
      <c r="B53" s="53"/>
      <c r="C53" s="4"/>
      <c r="D53" s="7"/>
      <c r="E53" s="10"/>
      <c r="F53" s="10"/>
    </row>
    <row r="54" spans="1:8" x14ac:dyDescent="0.35">
      <c r="A54" s="4"/>
      <c r="B54" s="53"/>
      <c r="C54" s="4"/>
      <c r="D54" s="7"/>
      <c r="E54" s="10"/>
      <c r="F54" s="10"/>
    </row>
    <row r="55" spans="1:8" x14ac:dyDescent="0.35">
      <c r="A55" s="4"/>
      <c r="B55" s="53"/>
      <c r="C55" s="4"/>
      <c r="D55" s="7"/>
      <c r="E55" s="10"/>
      <c r="F55" s="10"/>
    </row>
    <row r="56" spans="1:8" x14ac:dyDescent="0.35">
      <c r="A56" s="4"/>
      <c r="B56" s="53"/>
      <c r="C56" s="4"/>
      <c r="D56" s="7"/>
      <c r="E56" s="10"/>
      <c r="F56" s="10"/>
    </row>
    <row r="57" spans="1:8" x14ac:dyDescent="0.35">
      <c r="A57" s="4"/>
      <c r="B57" s="53"/>
      <c r="C57" s="4"/>
      <c r="D57" s="7"/>
      <c r="E57" s="10"/>
      <c r="F57" s="10"/>
    </row>
    <row r="58" spans="1:8" x14ac:dyDescent="0.35">
      <c r="A58" s="4"/>
      <c r="B58" s="53"/>
      <c r="C58" s="4"/>
      <c r="D58" s="7"/>
      <c r="E58" s="10"/>
      <c r="F58" s="10"/>
    </row>
    <row r="59" spans="1:8" x14ac:dyDescent="0.35">
      <c r="A59" s="4"/>
      <c r="B59" s="53"/>
      <c r="C59" s="4"/>
      <c r="D59" s="7"/>
      <c r="E59" s="10"/>
      <c r="F59" s="10"/>
    </row>
    <row r="60" spans="1:8" x14ac:dyDescent="0.35">
      <c r="A60" s="4"/>
      <c r="B60" s="55"/>
      <c r="C60" s="6"/>
      <c r="D60" s="8"/>
      <c r="E60" s="12"/>
      <c r="F60" s="10"/>
    </row>
    <row r="61" spans="1:8" x14ac:dyDescent="0.35">
      <c r="A61" s="4"/>
      <c r="B61" s="55"/>
      <c r="C61" s="6"/>
      <c r="D61" s="8"/>
      <c r="E61" s="12"/>
      <c r="F61" s="10"/>
    </row>
    <row r="62" spans="1:8" x14ac:dyDescent="0.35">
      <c r="A62" s="4"/>
      <c r="B62" s="53"/>
      <c r="C62" s="5"/>
      <c r="D62" s="7"/>
      <c r="E62" s="10"/>
      <c r="F62" s="11"/>
    </row>
  </sheetData>
  <mergeCells count="12">
    <mergeCell ref="D52:G52"/>
    <mergeCell ref="A2:H2"/>
    <mergeCell ref="D51:G51"/>
    <mergeCell ref="E41:F41"/>
    <mergeCell ref="G41:H41"/>
    <mergeCell ref="A3:H3"/>
    <mergeCell ref="B45:D45"/>
    <mergeCell ref="D50:G50"/>
    <mergeCell ref="G12:H12"/>
    <mergeCell ref="E12:F12"/>
    <mergeCell ref="G39:H39"/>
    <mergeCell ref="G22:H22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5956A4-EE37-4D37-A4A5-54BA1D62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13802-73BB-4145-925D-19B5E556F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DB7EC-71A3-4B90-AE3F-6C9DA1E890CC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