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94"/>
  <workbookPr filterPrivacy="1" defaultThemeVersion="124226"/>
  <bookViews>
    <workbookView xWindow="9620" yWindow="3450" windowWidth="28790" windowHeight="15470" activeTab="0"/>
  </bookViews>
  <sheets>
    <sheet name="zámečnický" sheetId="19" r:id="rId1"/>
  </sheets>
  <definedNames/>
  <calcPr calcId="191029"/>
</workbook>
</file>

<file path=xl/sharedStrings.xml><?xml version="1.0" encoding="utf-8"?>
<sst xmlns="http://schemas.openxmlformats.org/spreadsheetml/2006/main" count="150" uniqueCount="76">
  <si>
    <t>MJ</t>
  </si>
  <si>
    <t>1.</t>
  </si>
  <si>
    <t>2.</t>
  </si>
  <si>
    <t>3.</t>
  </si>
  <si>
    <t>4.</t>
  </si>
  <si>
    <t>5.</t>
  </si>
  <si>
    <t>6.</t>
  </si>
  <si>
    <t>7.</t>
  </si>
  <si>
    <t>8.</t>
  </si>
  <si>
    <t>Mn</t>
  </si>
  <si>
    <t>Cena za jednotku bez DPH</t>
  </si>
  <si>
    <t>Celkem bez DPH</t>
  </si>
  <si>
    <t>Předpoklad za jednotku bez DPH</t>
  </si>
  <si>
    <t>Předpoklad celkem bez DPH</t>
  </si>
  <si>
    <t>Celková nabídková/kupní cena bez DPH:</t>
  </si>
  <si>
    <t>Poř čís</t>
  </si>
  <si>
    <t>V</t>
  </si>
  <si>
    <t>Příloha č. 1 - Specifikace předmětu koupě / veřejné zakázky</t>
  </si>
  <si>
    <t>(datum v elektronickém podpisu)</t>
  </si>
  <si>
    <t>doplnit</t>
  </si>
  <si>
    <t>název dodavatele (doplnit)</t>
  </si>
  <si>
    <t>titul, jméno a příjmení, funkce (doplnit)</t>
  </si>
  <si>
    <t>(doplní dodavatel)</t>
  </si>
  <si>
    <t xml:space="preserve">Dodavatel/prodávající prohlašuje, že všechna nabízená zařízení splňují všechny výše uvedené parametry </t>
  </si>
  <si>
    <t>dle této specifikace.</t>
  </si>
  <si>
    <t>elektronický podpis oprávněné osoby po převedení do PDF</t>
  </si>
  <si>
    <t>Dodávka pro Ubytovací služby a Stravovací služby, převezme Stupková Jaroslava tel. 596996441, sklad údržby - místnost č. A1/16, Studentská 1770/1, Ostrava - Poruba, 700 32</t>
  </si>
  <si>
    <t>Mezisoučet za Ubytovací služby a Stravovací služby:</t>
  </si>
  <si>
    <t>ks</t>
  </si>
  <si>
    <t>9.</t>
  </si>
  <si>
    <t>10.</t>
  </si>
  <si>
    <t>Předmět dodávky do skladu údržby 976, místnost G112A, na ulici 17. listopadu 15, Ostrava-Poruba, převezme Renáta Polanská, telefon +420597323344</t>
  </si>
  <si>
    <t>Předpokládaná kupní cena:</t>
  </si>
  <si>
    <t>Mezisoučet za sklad údržby:</t>
  </si>
  <si>
    <t>KS</t>
  </si>
  <si>
    <t>bal</t>
  </si>
  <si>
    <t>11.</t>
  </si>
  <si>
    <t>12.</t>
  </si>
  <si>
    <t>13.</t>
  </si>
  <si>
    <t>14.</t>
  </si>
  <si>
    <t>15.</t>
  </si>
  <si>
    <t>16.</t>
  </si>
  <si>
    <t>17.</t>
  </si>
  <si>
    <t>18.</t>
  </si>
  <si>
    <t>Pila na porobeton 600  (23693044)</t>
  </si>
  <si>
    <t xml:space="preserve">Organizér na drobné díly M Industrial 13,17l </t>
  </si>
  <si>
    <t>sad</t>
  </si>
  <si>
    <t>čepel ulamovací 18mm do festy</t>
  </si>
  <si>
    <t>truhlářské pravítko a nastavitelný úhlový příložník 2v1</t>
  </si>
  <si>
    <t>úhelník žlutý 400</t>
  </si>
  <si>
    <t>vrták SDS plus 10x100x160      (2522112)</t>
  </si>
  <si>
    <t>Vrták SDS-PLUS 10x150/210 JORAN</t>
  </si>
  <si>
    <t>vruty 20x3,5 do dřeva celozápustné bal/500ks</t>
  </si>
  <si>
    <t>vruty 70x4,5 do dřeva celozápustné bal/500ks</t>
  </si>
  <si>
    <t>Kotouč řezný 230x2x2,22     (2110278)</t>
  </si>
  <si>
    <t>brano 1350105 stříbrný</t>
  </si>
  <si>
    <t>zámek fab 80/90 L-P 24026</t>
  </si>
  <si>
    <t xml:space="preserve">Fischer hmoždinky 8x50 </t>
  </si>
  <si>
    <t>Fischer  hmoždinky UX 6x35R bal/50ks</t>
  </si>
  <si>
    <t>Kování Tipa P PZ Nerez     ACT klika-klika</t>
  </si>
  <si>
    <t xml:space="preserve">Kování ATYP  Tipa R WC 8/6 nerez </t>
  </si>
  <si>
    <t>Štafle Venbos profi 5510  2x10 hliníkové ze širokou základnou</t>
  </si>
  <si>
    <t>Řezačka na obklady a dlažbu Kaufman TopLine 480mm</t>
  </si>
  <si>
    <t xml:space="preserve">ALVE Schůdky hliníkové 1918 Eurostyl jednostranné 
</t>
  </si>
  <si>
    <t>Klika plastová bílá, hřídelka 7x7mm,typ: RICHTER CZECH RHW007.F9016 ( plastová okna )</t>
  </si>
  <si>
    <t>Zámek dozický, HOBES 60 typ: 01-15-P+L</t>
  </si>
  <si>
    <t>Tmel spárovací KNAUF UNIFLOT bal. 5kg</t>
  </si>
  <si>
    <t>Centrální zámek AVES 288/600</t>
  </si>
  <si>
    <t>Vruty 6x80</t>
  </si>
  <si>
    <t>Olej WD40, 250ml</t>
  </si>
  <si>
    <t>COYOTE KONKOR 101 300ml</t>
  </si>
  <si>
    <t>Nýty AL do kleští 4/10</t>
  </si>
  <si>
    <t>Hák lustrový 80</t>
  </si>
  <si>
    <t>Hák lustrový 50</t>
  </si>
  <si>
    <t>MOSPILAN - 20 SP 500ml</t>
  </si>
  <si>
    <t>Dodávka zámečnického materiálu 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</si>
</sst>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  <scheme val="minor"/>
    </font>
    <font>
      <b/>
      <sz val="14"/>
      <color indexed="8"/>
      <name val="Calibri"/>
      <family val="2"/>
    </font>
    <font>
      <u val="single"/>
      <sz val="11"/>
      <color theme="10"/>
      <name val="Calibri"/>
      <family val="2"/>
      <scheme val="minor"/>
    </font>
    <font>
      <i/>
      <sz val="11"/>
      <color indexed="8"/>
      <name val="Calibri"/>
      <family val="2"/>
    </font>
    <font>
      <b/>
      <i/>
      <sz val="14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42424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</cellStyleXfs>
  <cellXfs count="119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164" fontId="3" fillId="2" borderId="1" xfId="0" applyNumberFormat="1" applyFont="1" applyFill="1" applyBorder="1" applyAlignment="1" applyProtection="1">
      <alignment horizontal="right" vertical="center"/>
      <protection locked="0"/>
    </xf>
    <xf numFmtId="0" fontId="12" fillId="0" borderId="0" xfId="20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1" fillId="0" borderId="3" xfId="0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Alignment="1">
      <alignment horizontal="left" vertical="center"/>
    </xf>
    <xf numFmtId="0" fontId="11" fillId="0" borderId="0" xfId="0" applyFont="1" applyBorder="1" applyAlignment="1" applyProtection="1">
      <alignment horizontal="right" vertical="center"/>
      <protection/>
    </xf>
    <xf numFmtId="164" fontId="11" fillId="0" borderId="0" xfId="0" applyNumberFormat="1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 applyProtection="1">
      <alignment horizontal="right" vertical="center" wrapText="1"/>
      <protection/>
    </xf>
    <xf numFmtId="164" fontId="7" fillId="0" borderId="3" xfId="0" applyNumberFormat="1" applyFont="1" applyBorder="1" applyAlignment="1">
      <alignment horizontal="right" vertical="center"/>
    </xf>
    <xf numFmtId="164" fontId="8" fillId="0" borderId="3" xfId="0" applyNumberFormat="1" applyFont="1" applyBorder="1" applyAlignment="1" applyProtection="1">
      <alignment horizontal="right" vertical="center"/>
      <protection/>
    </xf>
    <xf numFmtId="0" fontId="6" fillId="3" borderId="4" xfId="0" applyFont="1" applyFill="1" applyBorder="1" applyAlignment="1" applyProtection="1">
      <alignment horizontal="center" vertical="center" wrapText="1"/>
      <protection/>
    </xf>
    <xf numFmtId="0" fontId="4" fillId="3" borderId="5" xfId="0" applyFont="1" applyFill="1" applyBorder="1" applyAlignment="1" applyProtection="1">
      <alignment horizontal="center" vertical="center" wrapText="1"/>
      <protection/>
    </xf>
    <xf numFmtId="164" fontId="10" fillId="3" borderId="5" xfId="0" applyNumberFormat="1" applyFont="1" applyFill="1" applyBorder="1" applyAlignment="1">
      <alignment horizontal="center" vertical="center" wrapText="1"/>
    </xf>
    <xf numFmtId="164" fontId="9" fillId="3" borderId="5" xfId="0" applyNumberFormat="1" applyFont="1" applyFill="1" applyBorder="1" applyAlignment="1" applyProtection="1">
      <alignment horizontal="center" vertical="center" wrapText="1"/>
      <protection/>
    </xf>
    <xf numFmtId="164" fontId="8" fillId="3" borderId="6" xfId="0" applyNumberFormat="1" applyFont="1" applyFill="1" applyBorder="1" applyAlignment="1" applyProtection="1">
      <alignment horizontal="center" vertical="center" wrapText="1"/>
      <protection/>
    </xf>
    <xf numFmtId="0" fontId="2" fillId="3" borderId="5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 applyProtection="1">
      <alignment horizontal="right" vertical="center" wrapText="1"/>
      <protection/>
    </xf>
    <xf numFmtId="0" fontId="0" fillId="0" borderId="8" xfId="0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15" fillId="0" borderId="0" xfId="0" applyFont="1" applyBorder="1" applyAlignment="1" applyProtection="1">
      <alignment horizontal="right" vertical="center" wrapText="1"/>
      <protection/>
    </xf>
    <xf numFmtId="0" fontId="4" fillId="3" borderId="5" xfId="0" applyFont="1" applyFill="1" applyBorder="1" applyAlignment="1" applyProtection="1">
      <alignment horizontal="right" vertical="center" wrapText="1"/>
      <protection/>
    </xf>
    <xf numFmtId="0" fontId="5" fillId="0" borderId="3" xfId="0" applyFont="1" applyBorder="1" applyAlignment="1">
      <alignment horizontal="right" vertical="center"/>
    </xf>
    <xf numFmtId="0" fontId="0" fillId="0" borderId="7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6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5" fillId="0" borderId="11" xfId="0" applyFont="1" applyFill="1" applyBorder="1" applyAlignment="1">
      <alignment horizontal="left" vertical="center"/>
    </xf>
    <xf numFmtId="164" fontId="0" fillId="0" borderId="12" xfId="0" applyNumberFormat="1" applyFont="1" applyBorder="1" applyAlignment="1">
      <alignment horizontal="right" vertical="center"/>
    </xf>
    <xf numFmtId="164" fontId="18" fillId="2" borderId="13" xfId="0" applyNumberFormat="1" applyFont="1" applyFill="1" applyBorder="1" applyAlignment="1" applyProtection="1">
      <alignment horizontal="right" vertical="center"/>
      <protection locked="0"/>
    </xf>
    <xf numFmtId="164" fontId="0" fillId="0" borderId="14" xfId="0" applyNumberFormat="1" applyFont="1" applyBorder="1" applyAlignment="1">
      <alignment horizontal="right" vertical="center"/>
    </xf>
    <xf numFmtId="164" fontId="18" fillId="2" borderId="1" xfId="0" applyNumberFormat="1" applyFont="1" applyFill="1" applyBorder="1" applyAlignment="1" applyProtection="1">
      <alignment horizontal="right" vertical="center"/>
      <protection locked="0"/>
    </xf>
    <xf numFmtId="0" fontId="16" fillId="0" borderId="15" xfId="0" applyFont="1" applyBorder="1" applyAlignment="1">
      <alignment horizontal="center" vertical="center"/>
    </xf>
    <xf numFmtId="164" fontId="3" fillId="2" borderId="13" xfId="0" applyNumberFormat="1" applyFont="1" applyFill="1" applyBorder="1" applyAlignment="1" applyProtection="1">
      <alignment horizontal="right" vertical="center"/>
      <protection locked="0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9" fillId="0" borderId="17" xfId="0" applyFont="1" applyFill="1" applyBorder="1" applyAlignment="1" applyProtection="1">
      <alignment horizontal="right" vertical="center" wrapText="1"/>
      <protection/>
    </xf>
    <xf numFmtId="164" fontId="4" fillId="0" borderId="18" xfId="0" applyNumberFormat="1" applyFont="1" applyBorder="1" applyAlignment="1">
      <alignment horizontal="right" vertical="center"/>
    </xf>
    <xf numFmtId="164" fontId="4" fillId="0" borderId="17" xfId="0" applyNumberFormat="1" applyFont="1" applyBorder="1" applyAlignment="1">
      <alignment horizontal="right" vertical="center"/>
    </xf>
    <xf numFmtId="164" fontId="9" fillId="0" borderId="19" xfId="0" applyNumberFormat="1" applyFont="1" applyBorder="1" applyAlignment="1" applyProtection="1">
      <alignment horizontal="right" vertical="center"/>
      <protection/>
    </xf>
    <xf numFmtId="164" fontId="9" fillId="0" borderId="20" xfId="0" applyNumberFormat="1" applyFont="1" applyBorder="1" applyAlignment="1" applyProtection="1">
      <alignment horizontal="right" vertical="center"/>
      <protection/>
    </xf>
    <xf numFmtId="0" fontId="18" fillId="0" borderId="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" fontId="18" fillId="0" borderId="1" xfId="0" applyNumberFormat="1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164" fontId="18" fillId="0" borderId="13" xfId="0" applyNumberFormat="1" applyFont="1" applyBorder="1" applyAlignment="1" applyProtection="1">
      <alignment horizontal="right" vertical="center"/>
      <protection locked="0"/>
    </xf>
    <xf numFmtId="164" fontId="18" fillId="0" borderId="13" xfId="0" applyNumberFormat="1" applyFont="1" applyBorder="1" applyAlignment="1">
      <alignment horizontal="right" vertical="center"/>
    </xf>
    <xf numFmtId="164" fontId="18" fillId="0" borderId="1" xfId="0" applyNumberFormat="1" applyFont="1" applyBorder="1" applyAlignment="1" applyProtection="1">
      <alignment horizontal="right" vertical="center"/>
      <protection locked="0"/>
    </xf>
    <xf numFmtId="164" fontId="18" fillId="0" borderId="1" xfId="0" applyNumberFormat="1" applyFont="1" applyBorder="1" applyAlignment="1">
      <alignment horizontal="right" vertical="center"/>
    </xf>
    <xf numFmtId="0" fontId="16" fillId="0" borderId="21" xfId="0" applyFont="1" applyBorder="1" applyAlignment="1">
      <alignment horizontal="center" vertical="center"/>
    </xf>
    <xf numFmtId="164" fontId="3" fillId="2" borderId="22" xfId="0" applyNumberFormat="1" applyFont="1" applyFill="1" applyBorder="1" applyAlignment="1" applyProtection="1">
      <alignment horizontal="right" vertical="center"/>
      <protection locked="0"/>
    </xf>
    <xf numFmtId="164" fontId="0" fillId="0" borderId="23" xfId="0" applyNumberFormat="1" applyFont="1" applyBorder="1" applyAlignment="1">
      <alignment horizontal="right" vertical="center"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19" fillId="0" borderId="1" xfId="0" applyFont="1" applyBorder="1"/>
    <xf numFmtId="1" fontId="18" fillId="0" borderId="22" xfId="0" applyNumberFormat="1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9" fillId="0" borderId="13" xfId="0" applyFont="1" applyBorder="1"/>
    <xf numFmtId="0" fontId="3" fillId="0" borderId="22" xfId="0" applyFont="1" applyBorder="1" applyAlignment="1" applyProtection="1">
      <alignment horizontal="center" vertical="center"/>
      <protection/>
    </xf>
    <xf numFmtId="0" fontId="19" fillId="0" borderId="22" xfId="0" applyFont="1" applyBorder="1"/>
    <xf numFmtId="164" fontId="18" fillId="0" borderId="22" xfId="0" applyNumberFormat="1" applyFont="1" applyBorder="1" applyAlignment="1" applyProtection="1">
      <alignment horizontal="right" vertical="center"/>
      <protection locked="0"/>
    </xf>
    <xf numFmtId="164" fontId="18" fillId="0" borderId="22" xfId="0" applyNumberFormat="1" applyFont="1" applyBorder="1" applyAlignment="1">
      <alignment horizontal="right" vertical="center"/>
    </xf>
    <xf numFmtId="164" fontId="18" fillId="2" borderId="22" xfId="0" applyNumberFormat="1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164" fontId="11" fillId="0" borderId="3" xfId="0" applyNumberFormat="1" applyFont="1" applyBorder="1" applyAlignment="1" applyProtection="1">
      <alignment horizontal="right" vertical="center"/>
      <protection/>
    </xf>
    <xf numFmtId="164" fontId="11" fillId="0" borderId="24" xfId="0" applyNumberFormat="1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0" fontId="3" fillId="2" borderId="0" xfId="0" applyFont="1" applyFill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 vertical="center"/>
      <protection/>
    </xf>
    <xf numFmtId="164" fontId="9" fillId="0" borderId="7" xfId="0" applyNumberFormat="1" applyFont="1" applyBorder="1" applyAlignment="1" applyProtection="1">
      <alignment horizontal="right" vertical="center"/>
      <protection/>
    </xf>
    <xf numFmtId="164" fontId="9" fillId="0" borderId="25" xfId="0" applyNumberFormat="1" applyFont="1" applyBorder="1" applyAlignment="1" applyProtection="1">
      <alignment horizontal="right" vertical="center"/>
      <protection/>
    </xf>
    <xf numFmtId="164" fontId="4" fillId="0" borderId="26" xfId="0" applyNumberFormat="1" applyFont="1" applyBorder="1" applyAlignment="1">
      <alignment horizontal="right" vertical="center"/>
    </xf>
    <xf numFmtId="164" fontId="4" fillId="0" borderId="27" xfId="0" applyNumberFormat="1" applyFont="1" applyBorder="1" applyAlignment="1">
      <alignment horizontal="right" vertical="center"/>
    </xf>
    <xf numFmtId="0" fontId="0" fillId="0" borderId="21" xfId="0" applyFont="1" applyBorder="1" applyAlignment="1">
      <alignment horizontal="center" vertic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vertical="center"/>
    </xf>
    <xf numFmtId="164" fontId="0" fillId="0" borderId="13" xfId="0" applyNumberFormat="1" applyFont="1" applyBorder="1" applyAlignment="1">
      <alignment horizontal="right" vertical="center"/>
    </xf>
    <xf numFmtId="164" fontId="0" fillId="0" borderId="1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wrapText="1"/>
    </xf>
    <xf numFmtId="164" fontId="0" fillId="0" borderId="22" xfId="0" applyNumberFormat="1" applyFont="1" applyBorder="1" applyAlignment="1">
      <alignment horizontal="righ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3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62"/>
  <sheetViews>
    <sheetView tabSelected="1" zoomScale="80" zoomScaleNormal="80" workbookViewId="0" topLeftCell="A1">
      <selection activeCell="G41" sqref="G41:H41"/>
    </sheetView>
  </sheetViews>
  <sheetFormatPr defaultColWidth="9.140625" defaultRowHeight="15"/>
  <cols>
    <col min="1" max="1" width="4.28125" style="2" customWidth="1"/>
    <col min="2" max="2" width="5.140625" style="56" bestFit="1" customWidth="1"/>
    <col min="3" max="3" width="4.421875" style="1" customWidth="1"/>
    <col min="4" max="4" width="83.8515625" style="1" customWidth="1"/>
    <col min="5" max="5" width="0.13671875" style="9" hidden="1" customWidth="1"/>
    <col min="6" max="6" width="0.71875" style="9" hidden="1" customWidth="1"/>
    <col min="7" max="7" width="13.7109375" style="9" customWidth="1"/>
    <col min="8" max="8" width="14.140625" style="9" customWidth="1"/>
    <col min="9" max="16384" width="9.140625" style="1" customWidth="1"/>
  </cols>
  <sheetData>
    <row r="2" spans="1:8" ht="16" customHeight="1">
      <c r="A2" s="99" t="s">
        <v>17</v>
      </c>
      <c r="B2" s="99"/>
      <c r="C2" s="99"/>
      <c r="D2" s="99"/>
      <c r="E2" s="99"/>
      <c r="F2" s="99"/>
      <c r="G2" s="99"/>
      <c r="H2" s="99"/>
    </row>
    <row r="3" spans="1:8" s="3" customFormat="1" ht="16" customHeight="1">
      <c r="A3" s="102" t="s">
        <v>75</v>
      </c>
      <c r="B3" s="103"/>
      <c r="C3" s="103"/>
      <c r="D3" s="103"/>
      <c r="E3" s="103"/>
      <c r="F3" s="103"/>
      <c r="G3" s="103"/>
      <c r="H3" s="103"/>
    </row>
    <row r="4" spans="1:8" s="3" customFormat="1" ht="16" customHeight="1" thickBot="1">
      <c r="A4" s="32"/>
      <c r="B4" s="48"/>
      <c r="C4" s="33"/>
      <c r="D4" s="33"/>
      <c r="E4" s="33"/>
      <c r="F4" s="33"/>
      <c r="G4" s="33"/>
      <c r="H4" s="33"/>
    </row>
    <row r="5" spans="1:8" s="3" customFormat="1" ht="47.15" customHeight="1" thickBot="1">
      <c r="A5" s="39" t="s">
        <v>15</v>
      </c>
      <c r="B5" s="49" t="s">
        <v>9</v>
      </c>
      <c r="C5" s="40" t="s">
        <v>0</v>
      </c>
      <c r="D5" s="44" t="s">
        <v>26</v>
      </c>
      <c r="E5" s="41" t="s">
        <v>12</v>
      </c>
      <c r="F5" s="41" t="s">
        <v>13</v>
      </c>
      <c r="G5" s="42" t="s">
        <v>10</v>
      </c>
      <c r="H5" s="43" t="s">
        <v>11</v>
      </c>
    </row>
    <row r="6" spans="1:8" ht="15">
      <c r="A6" s="65" t="s">
        <v>1</v>
      </c>
      <c r="B6" s="113">
        <v>1</v>
      </c>
      <c r="C6" s="79" t="s">
        <v>28</v>
      </c>
      <c r="D6" s="114" t="s">
        <v>63</v>
      </c>
      <c r="E6" s="115">
        <v>3000</v>
      </c>
      <c r="F6" s="115">
        <f aca="true" t="shared" si="0" ref="F6:F7">SUM(E6*B6)</f>
        <v>3000</v>
      </c>
      <c r="G6" s="66" t="s">
        <v>19</v>
      </c>
      <c r="H6" s="63" t="e">
        <f aca="true" t="shared" si="1" ref="H6:H17">B6*G6</f>
        <v>#VALUE!</v>
      </c>
    </row>
    <row r="7" spans="1:8" ht="15">
      <c r="A7" s="57" t="s">
        <v>2</v>
      </c>
      <c r="B7" s="112">
        <v>20</v>
      </c>
      <c r="C7" s="75" t="s">
        <v>28</v>
      </c>
      <c r="D7" s="111" t="s">
        <v>64</v>
      </c>
      <c r="E7" s="116">
        <v>43.17</v>
      </c>
      <c r="F7" s="116">
        <f t="shared" si="0"/>
        <v>863.4000000000001</v>
      </c>
      <c r="G7" s="23" t="s">
        <v>19</v>
      </c>
      <c r="H7" s="61" t="e">
        <f aca="true" t="shared" si="2" ref="H7:H12">B7*G7</f>
        <v>#VALUE!</v>
      </c>
    </row>
    <row r="8" spans="1:8" ht="15">
      <c r="A8" s="57" t="s">
        <v>3</v>
      </c>
      <c r="B8" s="112">
        <v>15</v>
      </c>
      <c r="C8" s="75" t="s">
        <v>28</v>
      </c>
      <c r="D8" s="111" t="s">
        <v>65</v>
      </c>
      <c r="E8" s="116">
        <v>192</v>
      </c>
      <c r="F8" s="116">
        <f aca="true" t="shared" si="3" ref="F8:F17">SUM(E8*B8)</f>
        <v>2880</v>
      </c>
      <c r="G8" s="23" t="s">
        <v>19</v>
      </c>
      <c r="H8" s="61" t="e">
        <f t="shared" si="2"/>
        <v>#VALUE!</v>
      </c>
    </row>
    <row r="9" spans="1:8" ht="15">
      <c r="A9" s="57" t="s">
        <v>4</v>
      </c>
      <c r="B9" s="112">
        <v>2</v>
      </c>
      <c r="C9" s="75" t="s">
        <v>28</v>
      </c>
      <c r="D9" s="111" t="s">
        <v>66</v>
      </c>
      <c r="E9" s="116">
        <v>153</v>
      </c>
      <c r="F9" s="116">
        <f t="shared" si="3"/>
        <v>306</v>
      </c>
      <c r="G9" s="23" t="s">
        <v>19</v>
      </c>
      <c r="H9" s="61" t="e">
        <f t="shared" si="2"/>
        <v>#VALUE!</v>
      </c>
    </row>
    <row r="10" spans="1:8" ht="15">
      <c r="A10" s="57" t="s">
        <v>5</v>
      </c>
      <c r="B10" s="78">
        <v>40</v>
      </c>
      <c r="C10" s="75" t="s">
        <v>28</v>
      </c>
      <c r="D10" s="111" t="s">
        <v>67</v>
      </c>
      <c r="E10" s="116">
        <v>72.5</v>
      </c>
      <c r="F10" s="116">
        <f t="shared" si="3"/>
        <v>2900</v>
      </c>
      <c r="G10" s="23" t="s">
        <v>19</v>
      </c>
      <c r="H10" s="61" t="e">
        <f t="shared" si="2"/>
        <v>#VALUE!</v>
      </c>
    </row>
    <row r="11" spans="1:8" ht="15">
      <c r="A11" s="57" t="s">
        <v>6</v>
      </c>
      <c r="B11" s="78">
        <v>1000</v>
      </c>
      <c r="C11" s="75" t="s">
        <v>28</v>
      </c>
      <c r="D11" s="111" t="s">
        <v>68</v>
      </c>
      <c r="E11" s="116">
        <v>0.67</v>
      </c>
      <c r="F11" s="116">
        <f t="shared" si="3"/>
        <v>670</v>
      </c>
      <c r="G11" s="23" t="s">
        <v>19</v>
      </c>
      <c r="H11" s="61" t="e">
        <f t="shared" si="2"/>
        <v>#VALUE!</v>
      </c>
    </row>
    <row r="12" spans="1:8" ht="15">
      <c r="A12" s="57" t="s">
        <v>7</v>
      </c>
      <c r="B12" s="78">
        <v>5</v>
      </c>
      <c r="C12" s="75" t="s">
        <v>28</v>
      </c>
      <c r="D12" s="111" t="s">
        <v>69</v>
      </c>
      <c r="E12" s="116">
        <v>69</v>
      </c>
      <c r="F12" s="116">
        <f t="shared" si="3"/>
        <v>345</v>
      </c>
      <c r="G12" s="23" t="s">
        <v>19</v>
      </c>
      <c r="H12" s="61" t="e">
        <f t="shared" si="2"/>
        <v>#VALUE!</v>
      </c>
    </row>
    <row r="13" spans="1:8" ht="15">
      <c r="A13" s="57" t="s">
        <v>8</v>
      </c>
      <c r="B13" s="78">
        <v>3</v>
      </c>
      <c r="C13" s="75" t="s">
        <v>28</v>
      </c>
      <c r="D13" s="111" t="s">
        <v>70</v>
      </c>
      <c r="E13" s="116">
        <v>63</v>
      </c>
      <c r="F13" s="116">
        <f t="shared" si="3"/>
        <v>189</v>
      </c>
      <c r="G13" s="23" t="s">
        <v>19</v>
      </c>
      <c r="H13" s="61" t="e">
        <f t="shared" si="1"/>
        <v>#VALUE!</v>
      </c>
    </row>
    <row r="14" spans="1:8" ht="15">
      <c r="A14" s="57" t="s">
        <v>29</v>
      </c>
      <c r="B14" s="78">
        <v>50</v>
      </c>
      <c r="C14" s="75" t="s">
        <v>28</v>
      </c>
      <c r="D14" s="111" t="s">
        <v>71</v>
      </c>
      <c r="E14" s="116">
        <v>0.31</v>
      </c>
      <c r="F14" s="116">
        <f t="shared" si="3"/>
        <v>15.5</v>
      </c>
      <c r="G14" s="23" t="s">
        <v>19</v>
      </c>
      <c r="H14" s="61" t="e">
        <f t="shared" si="1"/>
        <v>#VALUE!</v>
      </c>
    </row>
    <row r="15" spans="1:8" ht="15">
      <c r="A15" s="57" t="s">
        <v>30</v>
      </c>
      <c r="B15" s="78">
        <v>20</v>
      </c>
      <c r="C15" s="75" t="s">
        <v>28</v>
      </c>
      <c r="D15" s="111" t="s">
        <v>72</v>
      </c>
      <c r="E15" s="116">
        <v>7</v>
      </c>
      <c r="F15" s="116">
        <f t="shared" si="3"/>
        <v>140</v>
      </c>
      <c r="G15" s="23" t="s">
        <v>19</v>
      </c>
      <c r="H15" s="61" t="e">
        <f t="shared" si="1"/>
        <v>#VALUE!</v>
      </c>
    </row>
    <row r="16" spans="1:8" ht="15">
      <c r="A16" s="57" t="s">
        <v>36</v>
      </c>
      <c r="B16" s="78">
        <v>20</v>
      </c>
      <c r="C16" s="75" t="s">
        <v>28</v>
      </c>
      <c r="D16" s="111" t="s">
        <v>73</v>
      </c>
      <c r="E16" s="116">
        <v>3</v>
      </c>
      <c r="F16" s="116">
        <f t="shared" si="3"/>
        <v>60</v>
      </c>
      <c r="G16" s="23" t="s">
        <v>19</v>
      </c>
      <c r="H16" s="61" t="e">
        <f t="shared" si="1"/>
        <v>#VALUE!</v>
      </c>
    </row>
    <row r="17" spans="1:8" ht="15" thickBot="1">
      <c r="A17" s="84" t="s">
        <v>37</v>
      </c>
      <c r="B17" s="90">
        <v>1</v>
      </c>
      <c r="C17" s="91" t="s">
        <v>28</v>
      </c>
      <c r="D17" s="117" t="s">
        <v>74</v>
      </c>
      <c r="E17" s="118">
        <v>70</v>
      </c>
      <c r="F17" s="118">
        <f t="shared" si="3"/>
        <v>70</v>
      </c>
      <c r="G17" s="85" t="s">
        <v>19</v>
      </c>
      <c r="H17" s="86" t="e">
        <f t="shared" si="1"/>
        <v>#VALUE!</v>
      </c>
    </row>
    <row r="18" spans="1:8" s="3" customFormat="1" ht="15" customHeight="1" thickBot="1">
      <c r="A18" s="58"/>
      <c r="B18" s="59"/>
      <c r="C18" s="60"/>
      <c r="D18" s="45" t="s">
        <v>27</v>
      </c>
      <c r="E18" s="108">
        <f>SUM(F6:F17)</f>
        <v>11438.9</v>
      </c>
      <c r="F18" s="109"/>
      <c r="G18" s="106" t="e">
        <f>SUM(H6:H17)</f>
        <v>#VALUE!</v>
      </c>
      <c r="H18" s="107" t="e">
        <f>SUM(H5:H17)</f>
        <v>#VALUE!</v>
      </c>
    </row>
    <row r="19" spans="1:8" s="3" customFormat="1" ht="15" customHeight="1" thickBot="1">
      <c r="A19" s="67"/>
      <c r="B19" s="68"/>
      <c r="C19" s="69"/>
      <c r="D19" s="70"/>
      <c r="E19" s="71"/>
      <c r="F19" s="72"/>
      <c r="G19" s="73"/>
      <c r="H19" s="74"/>
    </row>
    <row r="20" spans="1:9" s="3" customFormat="1" ht="60" customHeight="1" thickBot="1">
      <c r="A20" s="39" t="s">
        <v>15</v>
      </c>
      <c r="B20" s="49" t="s">
        <v>9</v>
      </c>
      <c r="C20" s="40" t="s">
        <v>0</v>
      </c>
      <c r="D20" s="44" t="s">
        <v>31</v>
      </c>
      <c r="E20" s="41" t="s">
        <v>12</v>
      </c>
      <c r="F20" s="41" t="s">
        <v>13</v>
      </c>
      <c r="G20" s="42" t="s">
        <v>10</v>
      </c>
      <c r="H20" s="43" t="s">
        <v>11</v>
      </c>
      <c r="I20" s="24"/>
    </row>
    <row r="21" spans="1:8" ht="15">
      <c r="A21" s="76" t="s">
        <v>1</v>
      </c>
      <c r="B21" s="87">
        <v>2</v>
      </c>
      <c r="C21" s="87" t="s">
        <v>34</v>
      </c>
      <c r="D21" s="92" t="s">
        <v>44</v>
      </c>
      <c r="E21" s="80"/>
      <c r="F21" s="81"/>
      <c r="G21" s="62" t="s">
        <v>19</v>
      </c>
      <c r="H21" s="63" t="e">
        <f aca="true" t="shared" si="4" ref="H21:H32">B21*G21</f>
        <v>#VALUE!</v>
      </c>
    </row>
    <row r="22" spans="1:8" ht="15">
      <c r="A22" s="77" t="s">
        <v>2</v>
      </c>
      <c r="B22" s="88">
        <v>1</v>
      </c>
      <c r="C22" s="88" t="s">
        <v>28</v>
      </c>
      <c r="D22" s="89" t="s">
        <v>45</v>
      </c>
      <c r="E22" s="82"/>
      <c r="F22" s="83"/>
      <c r="G22" s="64" t="s">
        <v>19</v>
      </c>
      <c r="H22" s="61" t="e">
        <f aca="true" t="shared" si="5" ref="H22:H29">B22*G22</f>
        <v>#VALUE!</v>
      </c>
    </row>
    <row r="23" spans="1:8" ht="15">
      <c r="A23" s="77" t="s">
        <v>3</v>
      </c>
      <c r="B23" s="88">
        <v>2</v>
      </c>
      <c r="C23" s="88" t="s">
        <v>46</v>
      </c>
      <c r="D23" s="89" t="s">
        <v>47</v>
      </c>
      <c r="E23" s="82"/>
      <c r="F23" s="83"/>
      <c r="G23" s="64" t="s">
        <v>19</v>
      </c>
      <c r="H23" s="61" t="e">
        <f t="shared" si="5"/>
        <v>#VALUE!</v>
      </c>
    </row>
    <row r="24" spans="1:8" ht="15">
      <c r="A24" s="77" t="s">
        <v>4</v>
      </c>
      <c r="B24" s="88">
        <v>1</v>
      </c>
      <c r="C24" s="88" t="s">
        <v>28</v>
      </c>
      <c r="D24" s="89" t="s">
        <v>48</v>
      </c>
      <c r="E24" s="82"/>
      <c r="F24" s="83"/>
      <c r="G24" s="64" t="s">
        <v>19</v>
      </c>
      <c r="H24" s="61" t="e">
        <f t="shared" si="5"/>
        <v>#VALUE!</v>
      </c>
    </row>
    <row r="25" spans="1:8" ht="15">
      <c r="A25" s="77" t="s">
        <v>5</v>
      </c>
      <c r="B25" s="88">
        <v>1</v>
      </c>
      <c r="C25" s="88" t="s">
        <v>28</v>
      </c>
      <c r="D25" s="89" t="s">
        <v>49</v>
      </c>
      <c r="E25" s="82"/>
      <c r="F25" s="83"/>
      <c r="G25" s="64" t="s">
        <v>19</v>
      </c>
      <c r="H25" s="61" t="e">
        <f t="shared" si="5"/>
        <v>#VALUE!</v>
      </c>
    </row>
    <row r="26" spans="1:8" ht="15">
      <c r="A26" s="77" t="s">
        <v>6</v>
      </c>
      <c r="B26" s="88">
        <v>2</v>
      </c>
      <c r="C26" s="88" t="s">
        <v>34</v>
      </c>
      <c r="D26" s="89" t="s">
        <v>50</v>
      </c>
      <c r="E26" s="82"/>
      <c r="F26" s="83"/>
      <c r="G26" s="64" t="s">
        <v>19</v>
      </c>
      <c r="H26" s="61" t="e">
        <f t="shared" si="5"/>
        <v>#VALUE!</v>
      </c>
    </row>
    <row r="27" spans="1:8" ht="15" customHeight="1">
      <c r="A27" s="77" t="s">
        <v>7</v>
      </c>
      <c r="B27" s="88">
        <v>2</v>
      </c>
      <c r="C27" s="88" t="s">
        <v>28</v>
      </c>
      <c r="D27" s="89" t="s">
        <v>51</v>
      </c>
      <c r="E27" s="82"/>
      <c r="F27" s="83"/>
      <c r="G27" s="64" t="s">
        <v>19</v>
      </c>
      <c r="H27" s="61" t="e">
        <f t="shared" si="5"/>
        <v>#VALUE!</v>
      </c>
    </row>
    <row r="28" spans="1:8" ht="15">
      <c r="A28" s="77" t="s">
        <v>8</v>
      </c>
      <c r="B28" s="88">
        <v>1</v>
      </c>
      <c r="C28" s="88" t="s">
        <v>35</v>
      </c>
      <c r="D28" s="89" t="s">
        <v>52</v>
      </c>
      <c r="E28" s="82"/>
      <c r="F28" s="83"/>
      <c r="G28" s="64" t="s">
        <v>19</v>
      </c>
      <c r="H28" s="61" t="e">
        <f t="shared" si="5"/>
        <v>#VALUE!</v>
      </c>
    </row>
    <row r="29" spans="1:8" ht="15">
      <c r="A29" s="77" t="s">
        <v>29</v>
      </c>
      <c r="B29" s="88">
        <v>1</v>
      </c>
      <c r="C29" s="88" t="s">
        <v>35</v>
      </c>
      <c r="D29" s="89" t="s">
        <v>53</v>
      </c>
      <c r="E29" s="82"/>
      <c r="F29" s="83"/>
      <c r="G29" s="64" t="s">
        <v>19</v>
      </c>
      <c r="H29" s="61" t="e">
        <f t="shared" si="5"/>
        <v>#VALUE!</v>
      </c>
    </row>
    <row r="30" spans="1:8" ht="15">
      <c r="A30" s="77" t="s">
        <v>30</v>
      </c>
      <c r="B30" s="88">
        <v>10</v>
      </c>
      <c r="C30" s="88" t="s">
        <v>28</v>
      </c>
      <c r="D30" s="89" t="s">
        <v>54</v>
      </c>
      <c r="E30" s="82"/>
      <c r="F30" s="83"/>
      <c r="G30" s="64" t="s">
        <v>19</v>
      </c>
      <c r="H30" s="61" t="e">
        <f t="shared" si="4"/>
        <v>#VALUE!</v>
      </c>
    </row>
    <row r="31" spans="1:8" ht="15">
      <c r="A31" s="77" t="s">
        <v>36</v>
      </c>
      <c r="B31" s="88">
        <v>6</v>
      </c>
      <c r="C31" s="88" t="s">
        <v>28</v>
      </c>
      <c r="D31" s="89" t="s">
        <v>55</v>
      </c>
      <c r="E31" s="82"/>
      <c r="F31" s="83"/>
      <c r="G31" s="64" t="s">
        <v>19</v>
      </c>
      <c r="H31" s="61" t="e">
        <f t="shared" si="4"/>
        <v>#VALUE!</v>
      </c>
    </row>
    <row r="32" spans="1:8" ht="15">
      <c r="A32" s="77" t="s">
        <v>37</v>
      </c>
      <c r="B32" s="88">
        <v>10</v>
      </c>
      <c r="C32" s="88" t="s">
        <v>28</v>
      </c>
      <c r="D32" s="89" t="s">
        <v>56</v>
      </c>
      <c r="E32" s="82"/>
      <c r="F32" s="83"/>
      <c r="G32" s="64" t="s">
        <v>19</v>
      </c>
      <c r="H32" s="61" t="e">
        <f t="shared" si="4"/>
        <v>#VALUE!</v>
      </c>
    </row>
    <row r="33" spans="1:8" ht="15">
      <c r="A33" s="77" t="s">
        <v>38</v>
      </c>
      <c r="B33" s="88">
        <v>100</v>
      </c>
      <c r="C33" s="88" t="s">
        <v>28</v>
      </c>
      <c r="D33" s="89" t="s">
        <v>57</v>
      </c>
      <c r="E33" s="82"/>
      <c r="F33" s="83"/>
      <c r="G33" s="64" t="s">
        <v>19</v>
      </c>
      <c r="H33" s="61" t="e">
        <f aca="true" t="shared" si="6" ref="H33:H37">B33*G33</f>
        <v>#VALUE!</v>
      </c>
    </row>
    <row r="34" spans="1:8" ht="15">
      <c r="A34" s="77" t="s">
        <v>39</v>
      </c>
      <c r="B34" s="88">
        <v>1</v>
      </c>
      <c r="C34" s="88" t="s">
        <v>35</v>
      </c>
      <c r="D34" s="89" t="s">
        <v>58</v>
      </c>
      <c r="E34" s="82"/>
      <c r="F34" s="83"/>
      <c r="G34" s="64" t="s">
        <v>19</v>
      </c>
      <c r="H34" s="61" t="e">
        <f t="shared" si="6"/>
        <v>#VALUE!</v>
      </c>
    </row>
    <row r="35" spans="1:8" ht="15" customHeight="1">
      <c r="A35" s="77" t="s">
        <v>40</v>
      </c>
      <c r="B35" s="88">
        <v>2</v>
      </c>
      <c r="C35" s="88" t="s">
        <v>28</v>
      </c>
      <c r="D35" s="89" t="s">
        <v>59</v>
      </c>
      <c r="E35" s="82"/>
      <c r="F35" s="83"/>
      <c r="G35" s="64" t="s">
        <v>19</v>
      </c>
      <c r="H35" s="61" t="e">
        <f t="shared" si="6"/>
        <v>#VALUE!</v>
      </c>
    </row>
    <row r="36" spans="1:8" ht="15">
      <c r="A36" s="77" t="s">
        <v>41</v>
      </c>
      <c r="B36" s="88">
        <v>1</v>
      </c>
      <c r="C36" s="88" t="s">
        <v>28</v>
      </c>
      <c r="D36" s="89" t="s">
        <v>60</v>
      </c>
      <c r="E36" s="82"/>
      <c r="F36" s="83"/>
      <c r="G36" s="64" t="s">
        <v>19</v>
      </c>
      <c r="H36" s="61" t="e">
        <f t="shared" si="6"/>
        <v>#VALUE!</v>
      </c>
    </row>
    <row r="37" spans="1:8" ht="15">
      <c r="A37" s="77" t="s">
        <v>42</v>
      </c>
      <c r="B37" s="88">
        <v>1</v>
      </c>
      <c r="C37" s="88" t="s">
        <v>28</v>
      </c>
      <c r="D37" s="89" t="s">
        <v>61</v>
      </c>
      <c r="E37" s="82"/>
      <c r="F37" s="83"/>
      <c r="G37" s="64" t="s">
        <v>19</v>
      </c>
      <c r="H37" s="61" t="e">
        <f t="shared" si="6"/>
        <v>#VALUE!</v>
      </c>
    </row>
    <row r="38" spans="1:8" ht="15" thickBot="1">
      <c r="A38" s="110" t="s">
        <v>43</v>
      </c>
      <c r="B38" s="93">
        <v>1</v>
      </c>
      <c r="C38" s="93" t="s">
        <v>28</v>
      </c>
      <c r="D38" s="94" t="s">
        <v>62</v>
      </c>
      <c r="E38" s="95"/>
      <c r="F38" s="96"/>
      <c r="G38" s="97" t="s">
        <v>19</v>
      </c>
      <c r="H38" s="86" t="e">
        <f aca="true" t="shared" si="7" ref="H38">B38*G38</f>
        <v>#VALUE!</v>
      </c>
    </row>
    <row r="39" spans="1:8" s="3" customFormat="1" ht="15" customHeight="1" thickBot="1">
      <c r="A39" s="46"/>
      <c r="B39" s="51"/>
      <c r="C39" s="47"/>
      <c r="D39" s="45" t="s">
        <v>33</v>
      </c>
      <c r="E39" s="108"/>
      <c r="F39" s="109"/>
      <c r="G39" s="106" t="e">
        <f>SUM(H21:H38)</f>
        <v>#VALUE!</v>
      </c>
      <c r="H39" s="107" t="e">
        <f>SUM(#REF!)</f>
        <v>#REF!</v>
      </c>
    </row>
    <row r="40" spans="1:8" s="3" customFormat="1" ht="15" customHeight="1" thickBot="1">
      <c r="A40" s="34"/>
      <c r="B40" s="50"/>
      <c r="C40" s="35"/>
      <c r="D40" s="36" t="s">
        <v>32</v>
      </c>
      <c r="E40" s="37"/>
      <c r="F40" s="37">
        <f>E18+E39</f>
        <v>11438.9</v>
      </c>
      <c r="G40" s="38"/>
      <c r="H40" s="38"/>
    </row>
    <row r="41" spans="1:8" ht="15" customHeight="1" thickBot="1">
      <c r="A41" s="25"/>
      <c r="B41" s="52"/>
      <c r="C41" s="26"/>
      <c r="D41" s="27" t="s">
        <v>14</v>
      </c>
      <c r="E41" s="100"/>
      <c r="F41" s="101"/>
      <c r="G41" s="100" t="e">
        <f>SUM(G18+G39)</f>
        <v>#VALUE!</v>
      </c>
      <c r="H41" s="101"/>
    </row>
    <row r="42" spans="1:8" ht="15" customHeight="1">
      <c r="A42" s="4"/>
      <c r="B42" s="53"/>
      <c r="C42" s="4"/>
      <c r="D42" s="30"/>
      <c r="E42" s="31"/>
      <c r="F42" s="31"/>
      <c r="G42" s="31"/>
      <c r="H42" s="31"/>
    </row>
    <row r="43" spans="1:6" ht="15" customHeight="1">
      <c r="A43" s="13" t="s">
        <v>23</v>
      </c>
      <c r="B43" s="14"/>
      <c r="C43" s="13"/>
      <c r="D43" s="15"/>
      <c r="E43" s="15"/>
      <c r="F43" s="10"/>
    </row>
    <row r="44" spans="1:6" ht="15" customHeight="1">
      <c r="A44" s="13" t="s">
        <v>24</v>
      </c>
      <c r="B44" s="14"/>
      <c r="C44" s="13"/>
      <c r="D44" s="15"/>
      <c r="E44" s="15"/>
      <c r="F44" s="10"/>
    </row>
    <row r="45" spans="1:8" ht="15" customHeight="1">
      <c r="A45" s="16" t="s">
        <v>16</v>
      </c>
      <c r="B45" s="104" t="s">
        <v>22</v>
      </c>
      <c r="C45" s="104"/>
      <c r="D45" s="104"/>
      <c r="F45" s="10"/>
      <c r="G45" s="29" t="s">
        <v>18</v>
      </c>
      <c r="H45" s="18"/>
    </row>
    <row r="46" spans="1:6" ht="15" customHeight="1">
      <c r="A46" s="17"/>
      <c r="B46" s="20"/>
      <c r="C46" s="18"/>
      <c r="D46" s="19"/>
      <c r="E46" s="18"/>
      <c r="F46" s="10"/>
    </row>
    <row r="47" spans="1:6" ht="15" customHeight="1">
      <c r="A47" s="17"/>
      <c r="B47" s="20"/>
      <c r="C47" s="18"/>
      <c r="D47" s="19"/>
      <c r="E47" s="18"/>
      <c r="F47" s="10"/>
    </row>
    <row r="48" spans="1:6" ht="15">
      <c r="A48" s="17"/>
      <c r="B48" s="20"/>
      <c r="C48" s="18"/>
      <c r="D48" s="19"/>
      <c r="E48" s="18"/>
      <c r="F48" s="10"/>
    </row>
    <row r="49" spans="1:6" ht="15">
      <c r="A49" s="20"/>
      <c r="B49" s="20"/>
      <c r="C49" s="21"/>
      <c r="D49" s="22"/>
      <c r="E49" s="22"/>
      <c r="F49" s="10"/>
    </row>
    <row r="50" spans="1:8" ht="15">
      <c r="A50" s="15"/>
      <c r="B50" s="54"/>
      <c r="C50" s="15"/>
      <c r="D50" s="105" t="s">
        <v>25</v>
      </c>
      <c r="E50" s="105"/>
      <c r="F50" s="105"/>
      <c r="G50" s="105"/>
      <c r="H50" s="28"/>
    </row>
    <row r="51" spans="1:8" ht="15">
      <c r="A51" s="15"/>
      <c r="B51" s="20"/>
      <c r="C51" s="21"/>
      <c r="D51" s="98" t="s">
        <v>21</v>
      </c>
      <c r="E51" s="98"/>
      <c r="F51" s="98"/>
      <c r="G51" s="98"/>
      <c r="H51" s="21"/>
    </row>
    <row r="52" spans="1:8" ht="15">
      <c r="A52" s="4"/>
      <c r="B52" s="53"/>
      <c r="C52" s="4"/>
      <c r="D52" s="98" t="s">
        <v>20</v>
      </c>
      <c r="E52" s="98"/>
      <c r="F52" s="98"/>
      <c r="G52" s="98"/>
      <c r="H52" s="21"/>
    </row>
    <row r="53" spans="1:6" ht="15">
      <c r="A53" s="4"/>
      <c r="B53" s="53"/>
      <c r="C53" s="4"/>
      <c r="D53" s="7"/>
      <c r="E53" s="10"/>
      <c r="F53" s="10"/>
    </row>
    <row r="54" spans="1:6" ht="15">
      <c r="A54" s="4"/>
      <c r="B54" s="53"/>
      <c r="C54" s="4"/>
      <c r="D54" s="7"/>
      <c r="E54" s="10"/>
      <c r="F54" s="10"/>
    </row>
    <row r="55" spans="1:6" ht="15">
      <c r="A55" s="4"/>
      <c r="B55" s="53"/>
      <c r="C55" s="4"/>
      <c r="D55" s="7"/>
      <c r="E55" s="10"/>
      <c r="F55" s="10"/>
    </row>
    <row r="56" spans="1:6" ht="15">
      <c r="A56" s="4"/>
      <c r="B56" s="53"/>
      <c r="C56" s="4"/>
      <c r="D56" s="7"/>
      <c r="E56" s="10"/>
      <c r="F56" s="10"/>
    </row>
    <row r="57" spans="1:6" ht="15">
      <c r="A57" s="4"/>
      <c r="B57" s="53"/>
      <c r="C57" s="4"/>
      <c r="D57" s="7"/>
      <c r="E57" s="10"/>
      <c r="F57" s="10"/>
    </row>
    <row r="58" spans="1:6" ht="15">
      <c r="A58" s="4"/>
      <c r="B58" s="53"/>
      <c r="C58" s="4"/>
      <c r="D58" s="7"/>
      <c r="E58" s="10"/>
      <c r="F58" s="10"/>
    </row>
    <row r="59" spans="1:6" ht="15">
      <c r="A59" s="4"/>
      <c r="B59" s="53"/>
      <c r="C59" s="4"/>
      <c r="D59" s="7"/>
      <c r="E59" s="10"/>
      <c r="F59" s="10"/>
    </row>
    <row r="60" spans="1:6" ht="15">
      <c r="A60" s="4"/>
      <c r="B60" s="55"/>
      <c r="C60" s="6"/>
      <c r="D60" s="8"/>
      <c r="E60" s="12"/>
      <c r="F60" s="10"/>
    </row>
    <row r="61" spans="1:6" ht="15">
      <c r="A61" s="4"/>
      <c r="B61" s="55"/>
      <c r="C61" s="6"/>
      <c r="D61" s="8"/>
      <c r="E61" s="12"/>
      <c r="F61" s="10"/>
    </row>
    <row r="62" spans="1:6" ht="15">
      <c r="A62" s="4"/>
      <c r="B62" s="53"/>
      <c r="C62" s="5"/>
      <c r="D62" s="7"/>
      <c r="E62" s="10"/>
      <c r="F62" s="11"/>
    </row>
  </sheetData>
  <mergeCells count="12">
    <mergeCell ref="D52:G52"/>
    <mergeCell ref="A2:H2"/>
    <mergeCell ref="D51:G51"/>
    <mergeCell ref="E41:F41"/>
    <mergeCell ref="G41:H41"/>
    <mergeCell ref="A3:H3"/>
    <mergeCell ref="B45:D45"/>
    <mergeCell ref="D50:G50"/>
    <mergeCell ref="G18:H18"/>
    <mergeCell ref="E18:F18"/>
    <mergeCell ref="E39:F39"/>
    <mergeCell ref="G39:H39"/>
  </mergeCells>
  <printOptions horizontalCentered="1"/>
  <pageMargins left="0.31496062992125984" right="0.31496062992125984" top="0.35433070866141736" bottom="0.35433070866141736" header="0" footer="0.15748031496062992"/>
  <pageSetup fitToHeight="1" fitToWidth="1" horizontalDpi="600" verticalDpi="600" orientation="portrait" paperSize="9" scale="68" r:id="rId1"/>
  <headerFooter>
    <oddFooter>&amp;L&amp;F&amp;RStránka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2023-02-07T11:21:43Z</dcterms:modified>
  <cp:category/>
  <cp:version/>
  <cp:contentType/>
  <cp:contentStatus/>
</cp:coreProperties>
</file>