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2"/>
  <workbookPr filterPrivacy="1" defaultThemeVersion="124226"/>
  <bookViews>
    <workbookView xWindow="9615" yWindow="3450" windowWidth="28785" windowHeight="15465" activeTab="0"/>
  </bookViews>
  <sheets>
    <sheet name="zámečnický" sheetId="19" r:id="rId1"/>
  </sheets>
  <definedNames/>
  <calcPr calcId="191029"/>
</workbook>
</file>

<file path=xl/sharedStrings.xml><?xml version="1.0" encoding="utf-8"?>
<sst xmlns="http://schemas.openxmlformats.org/spreadsheetml/2006/main" count="163" uniqueCount="78">
  <si>
    <t>MJ</t>
  </si>
  <si>
    <t>1.</t>
  </si>
  <si>
    <t>2.</t>
  </si>
  <si>
    <t>3.</t>
  </si>
  <si>
    <t>4.</t>
  </si>
  <si>
    <t>5.</t>
  </si>
  <si>
    <t>6.</t>
  </si>
  <si>
    <t>7.</t>
  </si>
  <si>
    <t>8.</t>
  </si>
  <si>
    <t>Mn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</si>
  <si>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</si>
  <si>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</si>
  <si>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</si>
  <si>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</si>
  <si>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</si>
  <si>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Poř čís</t>
  </si>
  <si>
    <t>V</t>
  </si>
  <si>
    <t>Příloha č. 1 - Specifikace předmětu koupě / veřejné zakázky</t>
  </si>
  <si>
    <t>(datum v elektronickém podpisu)</t>
  </si>
  <si>
    <t>doplnit</t>
  </si>
  <si>
    <t>název dodavatele (doplnit)</t>
  </si>
  <si>
    <t>titul, jméno a příjmení, funkce (doplnit)</t>
  </si>
  <si>
    <t>(doplní dodavatel)</t>
  </si>
  <si>
    <t xml:space="preserve">Dodavatel/prodávající prohlašuje, že všechna nabízená zařízení splňují všechny výše uvedené parametry </t>
  </si>
  <si>
    <t>dle této specifikace.</t>
  </si>
  <si>
    <t>elektronický podpis oprávněné osoby po převedení do PDF</t>
  </si>
  <si>
    <t>Dodávka pro Ubytovací služby a Stravovací služby, převezme Stupková Jaroslava tel. 596996441, sklad údržby - místnost č. A1/16, Studentská 1770/1, Ostrava - Poruba, 700 32</t>
  </si>
  <si>
    <t>Mezisoučet za Ubytovací služby a Stravovací služby:</t>
  </si>
  <si>
    <t>ks</t>
  </si>
  <si>
    <t>9.</t>
  </si>
  <si>
    <t>10.</t>
  </si>
  <si>
    <t>11.</t>
  </si>
  <si>
    <t>12.</t>
  </si>
  <si>
    <t>13.</t>
  </si>
  <si>
    <t>14.</t>
  </si>
  <si>
    <t>15.</t>
  </si>
  <si>
    <t>Předmět dodávky do skladu údržby 976, místnost G112A, na ulici 17. listopadu 15, Ostrava-Poruba, převezme Renáta Polanská, telefon +420597323344</t>
  </si>
  <si>
    <t>Předpokládaná kupní cena:</t>
  </si>
  <si>
    <t>Mezisoučet za sklad údržby:</t>
  </si>
  <si>
    <t>KS</t>
  </si>
  <si>
    <t>Dodávka do skladu energetiky, převezme Uramová Milena, t.č. 597 321 217, místnost B 109 (Sklad elektro), 17.listopadu 15, Ostrava - Poruba</t>
  </si>
  <si>
    <t>Cena za jed. bez DPH</t>
  </si>
  <si>
    <t>Cena celkem bez DPH</t>
  </si>
  <si>
    <t>ekol.pop. bez DPH</t>
  </si>
  <si>
    <t>Mezisoučet za sklad energetiky:</t>
  </si>
  <si>
    <t>Fab vložka 200RSD/29+35 5 klíčů</t>
  </si>
  <si>
    <t>Dodávka zámečnického materiálu 13/2022</t>
  </si>
  <si>
    <t>Kleště odizolovací KNIPEX 12 62 180</t>
  </si>
  <si>
    <t>sada</t>
  </si>
  <si>
    <t>Kleště SIKO instalatérské KNIPEX Cobra®-Paket 00 20 09 V02</t>
  </si>
  <si>
    <t>Kleště sikovky Cobra XXL 560 mm, KNIPEX 8701560</t>
  </si>
  <si>
    <t>Metr svinovací Ergo 5mx19mm</t>
  </si>
  <si>
    <t>Chemická kotva 300ml Den Braven</t>
  </si>
  <si>
    <t>Brano mini zavírač stříbrný-std.ramínko SP002827</t>
  </si>
  <si>
    <t>Brano R12/14    42-70kg</t>
  </si>
  <si>
    <t>Brano K204-13    30-60kg</t>
  </si>
  <si>
    <t>Ocelový kartáč 3297004</t>
  </si>
  <si>
    <t>Těsnící vlákno Loctite</t>
  </si>
  <si>
    <t>Kování dveřní nerez(32-52) klika-knoflík 804/72 vložka</t>
  </si>
  <si>
    <t>Nůžky na plast 42 Profi Festa KZ8017027.00</t>
  </si>
  <si>
    <t>Spony do sponkovačky530/12 ZN 1000ks/bal</t>
  </si>
  <si>
    <t xml:space="preserve">Pistol na pur pěnu </t>
  </si>
  <si>
    <t>Paletový vozík do 2,500kg gumová řídící kola</t>
  </si>
  <si>
    <t>Držák sklenářský dvojitý ALU 36313</t>
  </si>
  <si>
    <t>Čepel ulamovací 25mm bal/10ks 0-11-324</t>
  </si>
  <si>
    <t>Brusný papírna suchý zip Klingspor 115x230mm/120</t>
  </si>
  <si>
    <t>Uhelník policový ZN 30/18B ( 5 balení po 15ks)</t>
  </si>
  <si>
    <t>Štětec plochý SPOKAR PROFI 0,75 TYP: 81 264</t>
  </si>
  <si>
    <t>Ocelový kartáč</t>
  </si>
  <si>
    <t>Vruty 4,5x50</t>
  </si>
  <si>
    <t>Vruty 3x20</t>
  </si>
  <si>
    <t>Vruty 2,5x16</t>
  </si>
  <si>
    <t>Vruty 2,5x20</t>
  </si>
  <si>
    <t>Centrální zámek čelní  AVES 288/600</t>
  </si>
  <si>
    <t>Závěs naložený</t>
  </si>
  <si>
    <t>Hmoždinky FISCHER UX 8x50 (5 balení po 100ks )</t>
  </si>
  <si>
    <t>Beton CEMIX 30Mpa, ZRNITOST 0-8MM, balení 25kg</t>
  </si>
  <si>
    <t>Schůdky hliníkové zesílené jednostranné ALVE 1918 AL8 1661mm, 150kg, 217101, 8X1 ( včetně návodu a prohlášení o shodě)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</si>
</sst>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</font>
    <font>
      <u val="single"/>
      <sz val="11"/>
      <color theme="10"/>
      <name val="Calibri"/>
      <family val="2"/>
      <scheme val="minor"/>
    </font>
    <font>
      <i/>
      <sz val="11"/>
      <color indexed="8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424242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</cellStyleXfs>
  <cellXfs count="14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164" fontId="3" fillId="2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0" xfId="20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left" vertical="center"/>
    </xf>
    <xf numFmtId="0" fontId="11" fillId="0" borderId="0" xfId="0" applyFont="1" applyBorder="1" applyAlignment="1" applyProtection="1">
      <alignment horizontal="right" vertical="center"/>
      <protection/>
    </xf>
    <xf numFmtId="164" fontId="11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right" vertical="center" wrapText="1"/>
      <protection/>
    </xf>
    <xf numFmtId="164" fontId="7" fillId="0" borderId="3" xfId="0" applyNumberFormat="1" applyFont="1" applyBorder="1" applyAlignment="1">
      <alignment horizontal="right" vertical="center"/>
    </xf>
    <xf numFmtId="164" fontId="8" fillId="0" borderId="3" xfId="0" applyNumberFormat="1" applyFont="1" applyBorder="1" applyAlignment="1" applyProtection="1">
      <alignment horizontal="right" vertical="center"/>
      <protection/>
    </xf>
    <xf numFmtId="0" fontId="6" fillId="3" borderId="4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164" fontId="10" fillId="3" borderId="5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 applyProtection="1">
      <alignment horizontal="center" vertical="center" wrapText="1"/>
      <protection/>
    </xf>
    <xf numFmtId="164" fontId="8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 applyProtection="1">
      <alignment horizontal="right" vertical="center" wrapText="1"/>
      <protection/>
    </xf>
    <xf numFmtId="0" fontId="0" fillId="0" borderId="8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right" vertical="center" wrapText="1"/>
      <protection/>
    </xf>
    <xf numFmtId="0" fontId="4" fillId="3" borderId="5" xfId="0" applyFont="1" applyFill="1" applyBorder="1" applyAlignment="1" applyProtection="1">
      <alignment horizontal="right" vertical="center" wrapText="1"/>
      <protection/>
    </xf>
    <xf numFmtId="0" fontId="5" fillId="0" borderId="3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164" fontId="0" fillId="0" borderId="12" xfId="0" applyNumberFormat="1" applyFont="1" applyBorder="1" applyAlignment="1">
      <alignment horizontal="right" vertical="center"/>
    </xf>
    <xf numFmtId="164" fontId="18" fillId="2" borderId="13" xfId="0" applyNumberFormat="1" applyFont="1" applyFill="1" applyBorder="1" applyAlignment="1" applyProtection="1">
      <alignment horizontal="right" vertical="center"/>
      <protection locked="0"/>
    </xf>
    <xf numFmtId="164" fontId="0" fillId="0" borderId="14" xfId="0" applyNumberFormat="1" applyFont="1" applyBorder="1" applyAlignment="1">
      <alignment horizontal="right" vertical="center"/>
    </xf>
    <xf numFmtId="164" fontId="18" fillId="2" borderId="1" xfId="0" applyNumberFormat="1" applyFont="1" applyFill="1" applyBorder="1" applyAlignment="1" applyProtection="1">
      <alignment horizontal="right" vertical="center"/>
      <protection locked="0"/>
    </xf>
    <xf numFmtId="164" fontId="3" fillId="2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16" xfId="0" applyFont="1" applyFill="1" applyBorder="1" applyAlignment="1" applyProtection="1">
      <alignment horizontal="right" vertical="center" wrapText="1"/>
      <protection/>
    </xf>
    <xf numFmtId="164" fontId="4" fillId="0" borderId="17" xfId="0" applyNumberFormat="1" applyFont="1" applyBorder="1" applyAlignment="1">
      <alignment horizontal="right" vertical="center"/>
    </xf>
    <xf numFmtId="164" fontId="4" fillId="0" borderId="16" xfId="0" applyNumberFormat="1" applyFont="1" applyBorder="1" applyAlignment="1">
      <alignment horizontal="right" vertical="center"/>
    </xf>
    <xf numFmtId="164" fontId="9" fillId="0" borderId="18" xfId="0" applyNumberFormat="1" applyFont="1" applyBorder="1" applyAlignment="1" applyProtection="1">
      <alignment horizontal="right" vertical="center"/>
      <protection/>
    </xf>
    <xf numFmtId="164" fontId="9" fillId="0" borderId="19" xfId="0" applyNumberFormat="1" applyFont="1" applyBorder="1" applyAlignment="1" applyProtection="1">
      <alignment horizontal="right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18" fillId="0" borderId="13" xfId="0" applyNumberFormat="1" applyFont="1" applyBorder="1" applyAlignment="1" applyProtection="1">
      <alignment horizontal="right" vertical="center"/>
      <protection locked="0"/>
    </xf>
    <xf numFmtId="164" fontId="18" fillId="0" borderId="13" xfId="0" applyNumberFormat="1" applyFont="1" applyBorder="1" applyAlignment="1">
      <alignment horizontal="right" vertical="center"/>
    </xf>
    <xf numFmtId="164" fontId="18" fillId="0" borderId="1" xfId="0" applyNumberFormat="1" applyFont="1" applyBorder="1" applyAlignment="1" applyProtection="1">
      <alignment horizontal="right" vertical="center"/>
      <protection locked="0"/>
    </xf>
    <xf numFmtId="164" fontId="18" fillId="0" borderId="1" xfId="0" applyNumberFormat="1" applyFont="1" applyBorder="1" applyAlignment="1">
      <alignment horizontal="right" vertical="center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9" fillId="0" borderId="1" xfId="0" applyFont="1" applyBorder="1"/>
    <xf numFmtId="164" fontId="9" fillId="3" borderId="18" xfId="0" applyNumberFormat="1" applyFont="1" applyFill="1" applyBorder="1" applyAlignment="1" applyProtection="1">
      <alignment horizontal="center" vertical="center" wrapText="1"/>
      <protection/>
    </xf>
    <xf numFmtId="164" fontId="8" fillId="3" borderId="19" xfId="0" applyNumberFormat="1" applyFont="1" applyFill="1" applyBorder="1" applyAlignment="1" applyProtection="1">
      <alignment horizontal="center" vertical="center" wrapText="1"/>
      <protection/>
    </xf>
    <xf numFmtId="164" fontId="9" fillId="0" borderId="13" xfId="0" applyNumberFormat="1" applyFont="1" applyBorder="1" applyAlignment="1" applyProtection="1">
      <alignment horizontal="right" vertical="center"/>
      <protection/>
    </xf>
    <xf numFmtId="164" fontId="9" fillId="0" borderId="14" xfId="0" applyNumberFormat="1" applyFont="1" applyBorder="1" applyAlignment="1" applyProtection="1">
      <alignment horizontal="right" vertical="center"/>
      <protection/>
    </xf>
    <xf numFmtId="164" fontId="3" fillId="0" borderId="1" xfId="0" applyNumberFormat="1" applyFont="1" applyBorder="1"/>
    <xf numFmtId="0" fontId="16" fillId="0" borderId="21" xfId="0" applyFont="1" applyBorder="1" applyAlignment="1">
      <alignment horizontal="center" vertical="center"/>
    </xf>
    <xf numFmtId="164" fontId="3" fillId="0" borderId="22" xfId="0" applyNumberFormat="1" applyFont="1" applyBorder="1"/>
    <xf numFmtId="164" fontId="3" fillId="2" borderId="22" xfId="0" applyNumberFormat="1" applyFont="1" applyFill="1" applyBorder="1" applyAlignment="1" applyProtection="1">
      <alignment horizontal="right" vertical="center"/>
      <protection locked="0"/>
    </xf>
    <xf numFmtId="164" fontId="0" fillId="0" borderId="23" xfId="0" applyNumberFormat="1" applyFont="1" applyBorder="1" applyAlignment="1">
      <alignment horizontal="right" vertical="center"/>
    </xf>
    <xf numFmtId="0" fontId="6" fillId="3" borderId="24" xfId="0" applyFont="1" applyFill="1" applyBorder="1" applyAlignment="1" applyProtection="1">
      <alignment horizontal="center" vertical="center" wrapText="1"/>
      <protection/>
    </xf>
    <xf numFmtId="0" fontId="4" fillId="3" borderId="25" xfId="0" applyFont="1" applyFill="1" applyBorder="1" applyAlignment="1" applyProtection="1">
      <alignment horizontal="right" vertical="center" wrapText="1"/>
      <protection/>
    </xf>
    <xf numFmtId="0" fontId="4" fillId="3" borderId="25" xfId="0" applyFont="1" applyFill="1" applyBorder="1" applyAlignment="1" applyProtection="1">
      <alignment horizontal="center" vertical="center" wrapText="1"/>
      <protection/>
    </xf>
    <xf numFmtId="0" fontId="2" fillId="3" borderId="25" xfId="0" applyFont="1" applyFill="1" applyBorder="1" applyAlignment="1">
      <alignment horizontal="center" vertical="center" wrapText="1"/>
    </xf>
    <xf numFmtId="164" fontId="10" fillId="3" borderId="25" xfId="0" applyNumberFormat="1" applyFont="1" applyFill="1" applyBorder="1" applyAlignment="1">
      <alignment horizontal="center" vertical="center" wrapText="1"/>
    </xf>
    <xf numFmtId="164" fontId="9" fillId="3" borderId="25" xfId="0" applyNumberFormat="1" applyFont="1" applyFill="1" applyBorder="1" applyAlignment="1" applyProtection="1">
      <alignment horizontal="center" vertical="center" wrapText="1"/>
      <protection/>
    </xf>
    <xf numFmtId="164" fontId="8" fillId="3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4" fontId="18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/>
    <xf numFmtId="1" fontId="18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0" fontId="3" fillId="2" borderId="0" xfId="0" applyFont="1" applyFill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164" fontId="11" fillId="0" borderId="3" xfId="0" applyNumberFormat="1" applyFont="1" applyBorder="1" applyAlignment="1" applyProtection="1">
      <alignment horizontal="right" vertical="center"/>
      <protection/>
    </xf>
    <xf numFmtId="164" fontId="11" fillId="0" borderId="27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3" fillId="2" borderId="0" xfId="0" applyFont="1" applyFill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vertical="center"/>
      <protection/>
    </xf>
    <xf numFmtId="164" fontId="9" fillId="0" borderId="7" xfId="0" applyNumberFormat="1" applyFont="1" applyBorder="1" applyAlignment="1" applyProtection="1">
      <alignment horizontal="right" vertical="center"/>
      <protection/>
    </xf>
    <xf numFmtId="164" fontId="9" fillId="0" borderId="28" xfId="0" applyNumberFormat="1" applyFont="1" applyBorder="1" applyAlignment="1" applyProtection="1">
      <alignment horizontal="right" vertical="center"/>
      <protection/>
    </xf>
    <xf numFmtId="164" fontId="4" fillId="0" borderId="29" xfId="0" applyNumberFormat="1" applyFont="1" applyBorder="1" applyAlignment="1">
      <alignment horizontal="right" vertical="center"/>
    </xf>
    <xf numFmtId="164" fontId="4" fillId="0" borderId="30" xfId="0" applyNumberFormat="1" applyFont="1" applyBorder="1" applyAlignment="1">
      <alignment horizontal="right" vertical="center"/>
    </xf>
    <xf numFmtId="0" fontId="16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 wrapText="1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6" fillId="0" borderId="31" xfId="0" applyFont="1" applyBorder="1" applyAlignment="1">
      <alignment horizontal="center" vertical="center"/>
    </xf>
    <xf numFmtId="1" fontId="18" fillId="0" borderId="32" xfId="0" applyNumberFormat="1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22" fillId="0" borderId="32" xfId="0" applyFont="1" applyBorder="1" applyAlignment="1">
      <alignment wrapText="1"/>
    </xf>
    <xf numFmtId="164" fontId="18" fillId="0" borderId="32" xfId="0" applyNumberFormat="1" applyFont="1" applyBorder="1" applyAlignment="1" applyProtection="1">
      <alignment horizontal="right" vertical="center"/>
      <protection locked="0"/>
    </xf>
    <xf numFmtId="164" fontId="18" fillId="0" borderId="32" xfId="0" applyNumberFormat="1" applyFont="1" applyBorder="1" applyAlignment="1">
      <alignment horizontal="right" vertical="center"/>
    </xf>
    <xf numFmtId="164" fontId="3" fillId="2" borderId="32" xfId="0" applyNumberFormat="1" applyFont="1" applyFill="1" applyBorder="1" applyAlignment="1" applyProtection="1">
      <alignment horizontal="right" vertical="center"/>
      <protection locked="0"/>
    </xf>
    <xf numFmtId="164" fontId="0" fillId="0" borderId="33" xfId="0" applyNumberFormat="1" applyFont="1" applyBorder="1" applyAlignment="1">
      <alignment horizontal="right" vertical="center"/>
    </xf>
    <xf numFmtId="0" fontId="3" fillId="0" borderId="1" xfId="0" applyFont="1" applyFill="1" applyBorder="1" applyAlignment="1" applyProtection="1">
      <alignment horizontal="center" vertical="center"/>
      <protection/>
    </xf>
    <xf numFmtId="0" fontId="19" fillId="0" borderId="1" xfId="0" applyFont="1" applyFill="1" applyBorder="1"/>
    <xf numFmtId="0" fontId="0" fillId="0" borderId="31" xfId="0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center" vertical="center"/>
      <protection/>
    </xf>
    <xf numFmtId="0" fontId="19" fillId="0" borderId="32" xfId="0" applyFont="1" applyBorder="1"/>
    <xf numFmtId="164" fontId="18" fillId="2" borderId="32" xfId="0" applyNumberFormat="1" applyFont="1" applyFill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3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66"/>
  <sheetViews>
    <sheetView tabSelected="1" zoomScale="80" zoomScaleNormal="80" workbookViewId="0" topLeftCell="A1">
      <selection activeCell="M15" sqref="M15"/>
    </sheetView>
  </sheetViews>
  <sheetFormatPr defaultColWidth="9.140625" defaultRowHeight="15"/>
  <cols>
    <col min="1" max="1" width="4.28125" style="2" customWidth="1"/>
    <col min="2" max="2" width="5.140625" style="56" bestFit="1" customWidth="1"/>
    <col min="3" max="3" width="6.00390625" style="1" bestFit="1" customWidth="1"/>
    <col min="4" max="4" width="85.140625" style="1" customWidth="1"/>
    <col min="5" max="5" width="15.7109375" style="9" hidden="1" customWidth="1"/>
    <col min="6" max="6" width="0.2890625" style="9" customWidth="1"/>
    <col min="7" max="7" width="13.8515625" style="9" customWidth="1"/>
    <col min="8" max="8" width="14.140625" style="9" customWidth="1"/>
    <col min="9" max="16384" width="9.140625" style="1" customWidth="1"/>
  </cols>
  <sheetData>
    <row r="2" spans="1:8" ht="15.95" customHeight="1">
      <c r="A2" s="111" t="s">
        <v>17</v>
      </c>
      <c r="B2" s="111"/>
      <c r="C2" s="111"/>
      <c r="D2" s="111"/>
      <c r="E2" s="111"/>
      <c r="F2" s="111"/>
      <c r="G2" s="111"/>
      <c r="H2" s="111"/>
    </row>
    <row r="3" spans="1:8" s="3" customFormat="1" ht="15.95" customHeight="1">
      <c r="A3" s="114" t="s">
        <v>46</v>
      </c>
      <c r="B3" s="115"/>
      <c r="C3" s="115"/>
      <c r="D3" s="115"/>
      <c r="E3" s="115"/>
      <c r="F3" s="115"/>
      <c r="G3" s="115"/>
      <c r="H3" s="115"/>
    </row>
    <row r="4" spans="1:8" s="3" customFormat="1" ht="15.95" customHeight="1" thickBot="1">
      <c r="A4" s="32"/>
      <c r="B4" s="48"/>
      <c r="C4" s="33"/>
      <c r="D4" s="33"/>
      <c r="E4" s="33"/>
      <c r="F4" s="33"/>
      <c r="G4" s="33"/>
      <c r="H4" s="33"/>
    </row>
    <row r="5" spans="1:8" s="3" customFormat="1" ht="47.1" customHeight="1" thickBot="1">
      <c r="A5" s="92" t="s">
        <v>15</v>
      </c>
      <c r="B5" s="93" t="s">
        <v>9</v>
      </c>
      <c r="C5" s="94" t="s">
        <v>0</v>
      </c>
      <c r="D5" s="95" t="s">
        <v>26</v>
      </c>
      <c r="E5" s="96" t="s">
        <v>12</v>
      </c>
      <c r="F5" s="96" t="s">
        <v>13</v>
      </c>
      <c r="G5" s="97" t="s">
        <v>10</v>
      </c>
      <c r="H5" s="98" t="s">
        <v>11</v>
      </c>
    </row>
    <row r="6" spans="1:8" ht="15">
      <c r="A6" s="88" t="s">
        <v>1</v>
      </c>
      <c r="B6" s="103">
        <v>5</v>
      </c>
      <c r="C6" s="104" t="s">
        <v>28</v>
      </c>
      <c r="D6" s="102" t="s">
        <v>66</v>
      </c>
      <c r="E6" s="105">
        <v>2.68</v>
      </c>
      <c r="F6" s="89">
        <f>SUM(E6*B6)</f>
        <v>13.4</v>
      </c>
      <c r="G6" s="90" t="s">
        <v>19</v>
      </c>
      <c r="H6" s="91" t="e">
        <f aca="true" t="shared" si="0" ref="H6:H12">B6*G6</f>
        <v>#VALUE!</v>
      </c>
    </row>
    <row r="7" spans="1:8" ht="15">
      <c r="A7" s="57" t="s">
        <v>2</v>
      </c>
      <c r="B7" s="106">
        <v>5</v>
      </c>
      <c r="C7" s="104" t="s">
        <v>28</v>
      </c>
      <c r="D7" s="100" t="s">
        <v>67</v>
      </c>
      <c r="E7" s="105">
        <v>24.33</v>
      </c>
      <c r="F7" s="87">
        <f aca="true" t="shared" si="1" ref="F7:F12">SUM(E7*B7)</f>
        <v>121.64999999999999</v>
      </c>
      <c r="G7" s="23" t="s">
        <v>19</v>
      </c>
      <c r="H7" s="61" t="e">
        <f t="shared" si="0"/>
        <v>#VALUE!</v>
      </c>
    </row>
    <row r="8" spans="1:8" ht="15">
      <c r="A8" s="57" t="s">
        <v>3</v>
      </c>
      <c r="B8" s="106">
        <v>2</v>
      </c>
      <c r="C8" s="104" t="s">
        <v>28</v>
      </c>
      <c r="D8" s="100" t="s">
        <v>68</v>
      </c>
      <c r="E8" s="107">
        <v>20</v>
      </c>
      <c r="F8" s="87">
        <f t="shared" si="1"/>
        <v>40</v>
      </c>
      <c r="G8" s="23" t="s">
        <v>19</v>
      </c>
      <c r="H8" s="61" t="e">
        <f t="shared" si="0"/>
        <v>#VALUE!</v>
      </c>
    </row>
    <row r="9" spans="1:8" ht="15">
      <c r="A9" s="57" t="s">
        <v>4</v>
      </c>
      <c r="B9" s="106">
        <v>1000</v>
      </c>
      <c r="C9" s="104" t="s">
        <v>28</v>
      </c>
      <c r="D9" s="100" t="s">
        <v>69</v>
      </c>
      <c r="E9" s="105">
        <v>0.29</v>
      </c>
      <c r="F9" s="87">
        <f t="shared" si="1"/>
        <v>290</v>
      </c>
      <c r="G9" s="23" t="s">
        <v>19</v>
      </c>
      <c r="H9" s="61" t="e">
        <f t="shared" si="0"/>
        <v>#VALUE!</v>
      </c>
    </row>
    <row r="10" spans="1:8" ht="15">
      <c r="A10" s="57" t="s">
        <v>5</v>
      </c>
      <c r="B10" s="108">
        <v>1000</v>
      </c>
      <c r="C10" s="104" t="s">
        <v>28</v>
      </c>
      <c r="D10" s="100" t="s">
        <v>70</v>
      </c>
      <c r="E10" s="107">
        <v>0.1</v>
      </c>
      <c r="F10" s="87">
        <f t="shared" si="1"/>
        <v>100</v>
      </c>
      <c r="G10" s="23" t="s">
        <v>19</v>
      </c>
      <c r="H10" s="61" t="e">
        <f t="shared" si="0"/>
        <v>#VALUE!</v>
      </c>
    </row>
    <row r="11" spans="1:8" ht="15">
      <c r="A11" s="57" t="s">
        <v>6</v>
      </c>
      <c r="B11" s="108">
        <v>500</v>
      </c>
      <c r="C11" s="104" t="s">
        <v>28</v>
      </c>
      <c r="D11" s="100" t="s">
        <v>71</v>
      </c>
      <c r="E11" s="105">
        <v>0.1</v>
      </c>
      <c r="F11" s="87">
        <f t="shared" si="1"/>
        <v>50</v>
      </c>
      <c r="G11" s="23" t="s">
        <v>19</v>
      </c>
      <c r="H11" s="61" t="e">
        <f t="shared" si="0"/>
        <v>#VALUE!</v>
      </c>
    </row>
    <row r="12" spans="1:8" ht="15">
      <c r="A12" s="57" t="s">
        <v>7</v>
      </c>
      <c r="B12" s="108">
        <v>500</v>
      </c>
      <c r="C12" s="104" t="s">
        <v>28</v>
      </c>
      <c r="D12" s="101" t="s">
        <v>72</v>
      </c>
      <c r="E12" s="107">
        <v>0.1</v>
      </c>
      <c r="F12" s="87">
        <f t="shared" si="1"/>
        <v>50</v>
      </c>
      <c r="G12" s="23" t="s">
        <v>19</v>
      </c>
      <c r="H12" s="61" t="e">
        <f t="shared" si="0"/>
        <v>#VALUE!</v>
      </c>
    </row>
    <row r="13" spans="1:8" ht="15">
      <c r="A13" s="57" t="s">
        <v>8</v>
      </c>
      <c r="B13" s="108">
        <v>40</v>
      </c>
      <c r="C13" s="104" t="s">
        <v>28</v>
      </c>
      <c r="D13" s="102" t="s">
        <v>73</v>
      </c>
      <c r="E13" s="109">
        <v>62.7</v>
      </c>
      <c r="F13" s="87">
        <f aca="true" t="shared" si="2" ref="F13:F17">SUM(E13*B13)</f>
        <v>2508</v>
      </c>
      <c r="G13" s="23" t="s">
        <v>19</v>
      </c>
      <c r="H13" s="61" t="e">
        <f aca="true" t="shared" si="3" ref="H13:H17">B13*G13</f>
        <v>#VALUE!</v>
      </c>
    </row>
    <row r="14" spans="1:8" ht="15">
      <c r="A14" s="57" t="s">
        <v>29</v>
      </c>
      <c r="B14" s="108">
        <v>20</v>
      </c>
      <c r="C14" s="104" t="s">
        <v>28</v>
      </c>
      <c r="D14" s="101" t="s">
        <v>74</v>
      </c>
      <c r="E14" s="105">
        <v>9</v>
      </c>
      <c r="F14" s="87">
        <f t="shared" si="2"/>
        <v>180</v>
      </c>
      <c r="G14" s="23" t="s">
        <v>19</v>
      </c>
      <c r="H14" s="61" t="e">
        <f t="shared" si="3"/>
        <v>#VALUE!</v>
      </c>
    </row>
    <row r="15" spans="1:8" ht="15">
      <c r="A15" s="57" t="s">
        <v>30</v>
      </c>
      <c r="B15" s="108">
        <v>5</v>
      </c>
      <c r="C15" s="104" t="s">
        <v>28</v>
      </c>
      <c r="D15" s="101" t="s">
        <v>75</v>
      </c>
      <c r="E15" s="105">
        <v>2.67</v>
      </c>
      <c r="F15" s="87">
        <f t="shared" si="2"/>
        <v>13.35</v>
      </c>
      <c r="G15" s="23" t="s">
        <v>19</v>
      </c>
      <c r="H15" s="61" t="e">
        <f t="shared" si="3"/>
        <v>#VALUE!</v>
      </c>
    </row>
    <row r="16" spans="1:8" ht="15">
      <c r="A16" s="57" t="s">
        <v>31</v>
      </c>
      <c r="B16" s="108">
        <v>6</v>
      </c>
      <c r="C16" s="104" t="s">
        <v>28</v>
      </c>
      <c r="D16" s="101" t="s">
        <v>76</v>
      </c>
      <c r="E16" s="105">
        <v>99.27</v>
      </c>
      <c r="F16" s="87">
        <f t="shared" si="2"/>
        <v>595.62</v>
      </c>
      <c r="G16" s="23" t="s">
        <v>19</v>
      </c>
      <c r="H16" s="61" t="e">
        <f t="shared" si="3"/>
        <v>#VALUE!</v>
      </c>
    </row>
    <row r="17" spans="1:8" ht="30">
      <c r="A17" s="57" t="s">
        <v>32</v>
      </c>
      <c r="B17" s="108">
        <v>1</v>
      </c>
      <c r="C17" s="104" t="s">
        <v>28</v>
      </c>
      <c r="D17" s="100" t="s">
        <v>77</v>
      </c>
      <c r="E17" s="107">
        <v>2490</v>
      </c>
      <c r="F17" s="87">
        <f t="shared" si="2"/>
        <v>2490</v>
      </c>
      <c r="G17" s="23" t="s">
        <v>19</v>
      </c>
      <c r="H17" s="61" t="e">
        <f t="shared" si="3"/>
        <v>#VALUE!</v>
      </c>
    </row>
    <row r="18" spans="1:8" s="3" customFormat="1" ht="15" customHeight="1" thickBot="1">
      <c r="A18" s="58"/>
      <c r="B18" s="59"/>
      <c r="C18" s="60"/>
      <c r="D18" s="45" t="s">
        <v>27</v>
      </c>
      <c r="E18" s="120">
        <f>SUM(F6:F17)</f>
        <v>6452.02</v>
      </c>
      <c r="F18" s="121"/>
      <c r="G18" s="118" t="e">
        <f>SUM(H6:H17)</f>
        <v>#VALUE!</v>
      </c>
      <c r="H18" s="119" t="e">
        <f>SUM(H5:H17)</f>
        <v>#VALUE!</v>
      </c>
    </row>
    <row r="19" spans="1:8" s="3" customFormat="1" ht="15" customHeight="1" thickBot="1">
      <c r="A19" s="66"/>
      <c r="B19" s="67"/>
      <c r="C19" s="68"/>
      <c r="D19" s="69"/>
      <c r="E19" s="70"/>
      <c r="F19" s="71"/>
      <c r="G19" s="72"/>
      <c r="H19" s="73"/>
    </row>
    <row r="20" spans="1:8" s="3" customFormat="1" ht="60.6" customHeight="1" thickBot="1">
      <c r="A20" s="39" t="s">
        <v>15</v>
      </c>
      <c r="B20" s="49" t="s">
        <v>9</v>
      </c>
      <c r="C20" s="40" t="s">
        <v>0</v>
      </c>
      <c r="D20" s="44" t="s">
        <v>40</v>
      </c>
      <c r="E20" s="41" t="s">
        <v>41</v>
      </c>
      <c r="F20" s="41" t="s">
        <v>42</v>
      </c>
      <c r="G20" s="42" t="s">
        <v>43</v>
      </c>
      <c r="H20" s="43" t="s">
        <v>42</v>
      </c>
    </row>
    <row r="21" spans="1:8" s="3" customFormat="1" ht="15" customHeight="1">
      <c r="A21" s="122" t="s">
        <v>1</v>
      </c>
      <c r="B21" s="123">
        <v>1</v>
      </c>
      <c r="C21" s="123" t="s">
        <v>28</v>
      </c>
      <c r="D21" s="124" t="s">
        <v>47</v>
      </c>
      <c r="E21" s="76"/>
      <c r="F21" s="77"/>
      <c r="G21" s="65" t="s">
        <v>19</v>
      </c>
      <c r="H21" s="63" t="e">
        <f aca="true" t="shared" si="4" ref="H21:H24">B21*G21</f>
        <v>#VALUE!</v>
      </c>
    </row>
    <row r="22" spans="1:9" s="3" customFormat="1" ht="15.75">
      <c r="A22" s="57" t="s">
        <v>2</v>
      </c>
      <c r="B22" s="125">
        <v>1</v>
      </c>
      <c r="C22" s="125" t="s">
        <v>48</v>
      </c>
      <c r="D22" s="126" t="s">
        <v>49</v>
      </c>
      <c r="E22" s="78"/>
      <c r="F22" s="79"/>
      <c r="G22" s="23" t="s">
        <v>19</v>
      </c>
      <c r="H22" s="61" t="e">
        <f t="shared" si="4"/>
        <v>#VALUE!</v>
      </c>
      <c r="I22" s="24"/>
    </row>
    <row r="23" spans="1:9" s="3" customFormat="1" ht="15.75">
      <c r="A23" s="57" t="s">
        <v>3</v>
      </c>
      <c r="B23" s="127">
        <v>1</v>
      </c>
      <c r="C23" s="127" t="s">
        <v>28</v>
      </c>
      <c r="D23" s="128" t="s">
        <v>50</v>
      </c>
      <c r="E23" s="78"/>
      <c r="F23" s="79"/>
      <c r="G23" s="23" t="s">
        <v>19</v>
      </c>
      <c r="H23" s="61" t="e">
        <f aca="true" t="shared" si="5" ref="H23">B23*G23</f>
        <v>#VALUE!</v>
      </c>
      <c r="I23" s="24"/>
    </row>
    <row r="24" spans="1:8" ht="15.75" thickBot="1">
      <c r="A24" s="129" t="s">
        <v>4</v>
      </c>
      <c r="B24" s="130">
        <v>10</v>
      </c>
      <c r="C24" s="131" t="s">
        <v>28</v>
      </c>
      <c r="D24" s="132" t="s">
        <v>51</v>
      </c>
      <c r="E24" s="133"/>
      <c r="F24" s="134"/>
      <c r="G24" s="135" t="s">
        <v>19</v>
      </c>
      <c r="H24" s="136" t="e">
        <f t="shared" si="4"/>
        <v>#VALUE!</v>
      </c>
    </row>
    <row r="25" spans="1:8" ht="16.5" thickBot="1">
      <c r="A25" s="58"/>
      <c r="B25" s="59"/>
      <c r="C25" s="60"/>
      <c r="D25" s="45" t="s">
        <v>44</v>
      </c>
      <c r="E25" s="70"/>
      <c r="F25" s="71"/>
      <c r="G25" s="118" t="e">
        <f>SUM(H21:H24)</f>
        <v>#VALUE!</v>
      </c>
      <c r="H25" s="119" t="e">
        <f>SUM(H20:H24)</f>
        <v>#VALUE!</v>
      </c>
    </row>
    <row r="26" spans="1:8" ht="16.5" thickBot="1">
      <c r="A26" s="66"/>
      <c r="B26" s="67"/>
      <c r="C26" s="68"/>
      <c r="D26" s="69"/>
      <c r="E26" s="70"/>
      <c r="F26" s="71"/>
      <c r="G26" s="85"/>
      <c r="H26" s="86"/>
    </row>
    <row r="27" spans="1:8" ht="53.1" customHeight="1" thickBot="1">
      <c r="A27" s="39" t="s">
        <v>15</v>
      </c>
      <c r="B27" s="49" t="s">
        <v>9</v>
      </c>
      <c r="C27" s="40" t="s">
        <v>0</v>
      </c>
      <c r="D27" s="44" t="s">
        <v>36</v>
      </c>
      <c r="E27" s="41" t="s">
        <v>12</v>
      </c>
      <c r="F27" s="41" t="s">
        <v>13</v>
      </c>
      <c r="G27" s="83" t="s">
        <v>10</v>
      </c>
      <c r="H27" s="84" t="s">
        <v>11</v>
      </c>
    </row>
    <row r="28" spans="1:8" ht="15">
      <c r="A28" s="74" t="s">
        <v>1</v>
      </c>
      <c r="B28" s="80">
        <v>10</v>
      </c>
      <c r="C28" s="80" t="s">
        <v>39</v>
      </c>
      <c r="D28" s="99" t="s">
        <v>52</v>
      </c>
      <c r="E28" s="76"/>
      <c r="F28" s="77"/>
      <c r="G28" s="62" t="s">
        <v>19</v>
      </c>
      <c r="H28" s="63" t="e">
        <f aca="true" t="shared" si="6" ref="H28:H39">B28*G28</f>
        <v>#VALUE!</v>
      </c>
    </row>
    <row r="29" spans="1:8" ht="15">
      <c r="A29" s="75" t="s">
        <v>2</v>
      </c>
      <c r="B29" s="81">
        <v>4</v>
      </c>
      <c r="C29" s="81" t="s">
        <v>28</v>
      </c>
      <c r="D29" s="82" t="s">
        <v>53</v>
      </c>
      <c r="E29" s="78"/>
      <c r="F29" s="79"/>
      <c r="G29" s="64" t="s">
        <v>19</v>
      </c>
      <c r="H29" s="61" t="e">
        <f t="shared" si="6"/>
        <v>#VALUE!</v>
      </c>
    </row>
    <row r="30" spans="1:8" ht="15">
      <c r="A30" s="75" t="s">
        <v>3</v>
      </c>
      <c r="B30" s="81">
        <v>2</v>
      </c>
      <c r="C30" s="81" t="s">
        <v>28</v>
      </c>
      <c r="D30" s="82" t="s">
        <v>54</v>
      </c>
      <c r="E30" s="78"/>
      <c r="F30" s="79"/>
      <c r="G30" s="64" t="s">
        <v>19</v>
      </c>
      <c r="H30" s="61" t="e">
        <f t="shared" si="6"/>
        <v>#VALUE!</v>
      </c>
    </row>
    <row r="31" spans="1:8" ht="15">
      <c r="A31" s="75" t="s">
        <v>4</v>
      </c>
      <c r="B31" s="81">
        <v>1</v>
      </c>
      <c r="C31" s="81" t="s">
        <v>28</v>
      </c>
      <c r="D31" s="82" t="s">
        <v>55</v>
      </c>
      <c r="E31" s="78"/>
      <c r="F31" s="79"/>
      <c r="G31" s="64" t="s">
        <v>19</v>
      </c>
      <c r="H31" s="61" t="e">
        <f t="shared" si="6"/>
        <v>#VALUE!</v>
      </c>
    </row>
    <row r="32" spans="1:8" ht="15">
      <c r="A32" s="75" t="s">
        <v>5</v>
      </c>
      <c r="B32" s="81">
        <v>10</v>
      </c>
      <c r="C32" s="81" t="s">
        <v>28</v>
      </c>
      <c r="D32" s="82" t="s">
        <v>56</v>
      </c>
      <c r="E32" s="78"/>
      <c r="F32" s="79"/>
      <c r="G32" s="64" t="s">
        <v>19</v>
      </c>
      <c r="H32" s="61" t="e">
        <f t="shared" si="6"/>
        <v>#VALUE!</v>
      </c>
    </row>
    <row r="33" spans="1:8" ht="15" customHeight="1">
      <c r="A33" s="75" t="s">
        <v>6</v>
      </c>
      <c r="B33" s="81">
        <v>10</v>
      </c>
      <c r="C33" s="81" t="s">
        <v>39</v>
      </c>
      <c r="D33" s="82" t="s">
        <v>45</v>
      </c>
      <c r="E33" s="78"/>
      <c r="F33" s="79"/>
      <c r="G33" s="64" t="s">
        <v>19</v>
      </c>
      <c r="H33" s="61" t="e">
        <f t="shared" si="6"/>
        <v>#VALUE!</v>
      </c>
    </row>
    <row r="34" spans="1:8" ht="15">
      <c r="A34" s="75" t="s">
        <v>7</v>
      </c>
      <c r="B34" s="81">
        <v>4</v>
      </c>
      <c r="C34" s="81" t="s">
        <v>28</v>
      </c>
      <c r="D34" s="82" t="s">
        <v>57</v>
      </c>
      <c r="E34" s="78"/>
      <c r="F34" s="79"/>
      <c r="G34" s="64" t="s">
        <v>19</v>
      </c>
      <c r="H34" s="61" t="e">
        <f t="shared" si="6"/>
        <v>#VALUE!</v>
      </c>
    </row>
    <row r="35" spans="1:8" ht="15">
      <c r="A35" s="75" t="s">
        <v>8</v>
      </c>
      <c r="B35" s="81">
        <v>2</v>
      </c>
      <c r="C35" s="81" t="s">
        <v>28</v>
      </c>
      <c r="D35" s="82" t="s">
        <v>58</v>
      </c>
      <c r="E35" s="78"/>
      <c r="F35" s="79"/>
      <c r="G35" s="64" t="s">
        <v>19</v>
      </c>
      <c r="H35" s="61" t="e">
        <f t="shared" si="6"/>
        <v>#VALUE!</v>
      </c>
    </row>
    <row r="36" spans="1:8" ht="15">
      <c r="A36" s="75" t="s">
        <v>29</v>
      </c>
      <c r="B36" s="81">
        <v>1</v>
      </c>
      <c r="C36" s="81" t="s">
        <v>28</v>
      </c>
      <c r="D36" s="82" t="s">
        <v>59</v>
      </c>
      <c r="E36" s="78"/>
      <c r="F36" s="79"/>
      <c r="G36" s="64" t="s">
        <v>19</v>
      </c>
      <c r="H36" s="61" t="e">
        <f t="shared" si="6"/>
        <v>#VALUE!</v>
      </c>
    </row>
    <row r="37" spans="1:8" ht="15">
      <c r="A37" s="75" t="s">
        <v>30</v>
      </c>
      <c r="B37" s="81">
        <v>2</v>
      </c>
      <c r="C37" s="81" t="s">
        <v>28</v>
      </c>
      <c r="D37" s="82" t="s">
        <v>60</v>
      </c>
      <c r="E37" s="78"/>
      <c r="F37" s="79"/>
      <c r="G37" s="64" t="s">
        <v>19</v>
      </c>
      <c r="H37" s="61" t="e">
        <f t="shared" si="6"/>
        <v>#VALUE!</v>
      </c>
    </row>
    <row r="38" spans="1:8" s="3" customFormat="1" ht="15" customHeight="1">
      <c r="A38" s="75" t="s">
        <v>31</v>
      </c>
      <c r="B38" s="81">
        <v>2</v>
      </c>
      <c r="C38" s="81" t="s">
        <v>28</v>
      </c>
      <c r="D38" s="82" t="s">
        <v>61</v>
      </c>
      <c r="E38" s="78"/>
      <c r="F38" s="79"/>
      <c r="G38" s="64" t="s">
        <v>19</v>
      </c>
      <c r="H38" s="61" t="e">
        <f t="shared" si="6"/>
        <v>#VALUE!</v>
      </c>
    </row>
    <row r="39" spans="1:8" s="3" customFormat="1" ht="15" customHeight="1">
      <c r="A39" s="75" t="s">
        <v>32</v>
      </c>
      <c r="B39" s="81">
        <v>1</v>
      </c>
      <c r="C39" s="81" t="s">
        <v>28</v>
      </c>
      <c r="D39" s="82" t="s">
        <v>62</v>
      </c>
      <c r="E39" s="78"/>
      <c r="F39" s="79"/>
      <c r="G39" s="64" t="s">
        <v>19</v>
      </c>
      <c r="H39" s="61" t="e">
        <f t="shared" si="6"/>
        <v>#VALUE!</v>
      </c>
    </row>
    <row r="40" spans="1:8" ht="15" customHeight="1">
      <c r="A40" s="75" t="s">
        <v>33</v>
      </c>
      <c r="B40" s="137">
        <v>1</v>
      </c>
      <c r="C40" s="137" t="s">
        <v>28</v>
      </c>
      <c r="D40" s="138" t="s">
        <v>63</v>
      </c>
      <c r="E40" s="78"/>
      <c r="F40" s="79"/>
      <c r="G40" s="64" t="s">
        <v>19</v>
      </c>
      <c r="H40" s="61" t="e">
        <f aca="true" t="shared" si="7" ref="H40:H42">B40*G40</f>
        <v>#VALUE!</v>
      </c>
    </row>
    <row r="41" spans="1:8" ht="15" customHeight="1">
      <c r="A41" s="75" t="s">
        <v>34</v>
      </c>
      <c r="B41" s="81">
        <v>3</v>
      </c>
      <c r="C41" s="81" t="s">
        <v>28</v>
      </c>
      <c r="D41" s="82" t="s">
        <v>64</v>
      </c>
      <c r="E41" s="78"/>
      <c r="F41" s="79"/>
      <c r="G41" s="64" t="s">
        <v>19</v>
      </c>
      <c r="H41" s="61" t="e">
        <f t="shared" si="7"/>
        <v>#VALUE!</v>
      </c>
    </row>
    <row r="42" spans="1:8" ht="15" customHeight="1" thickBot="1">
      <c r="A42" s="139" t="s">
        <v>35</v>
      </c>
      <c r="B42" s="140">
        <v>10</v>
      </c>
      <c r="C42" s="140" t="s">
        <v>28</v>
      </c>
      <c r="D42" s="141" t="s">
        <v>65</v>
      </c>
      <c r="E42" s="133"/>
      <c r="F42" s="134"/>
      <c r="G42" s="142" t="s">
        <v>19</v>
      </c>
      <c r="H42" s="136" t="e">
        <f t="shared" si="7"/>
        <v>#VALUE!</v>
      </c>
    </row>
    <row r="43" spans="1:8" ht="15" customHeight="1" thickBot="1">
      <c r="A43" s="46"/>
      <c r="B43" s="51"/>
      <c r="C43" s="47"/>
      <c r="D43" s="45" t="s">
        <v>38</v>
      </c>
      <c r="E43" s="120"/>
      <c r="F43" s="121"/>
      <c r="G43" s="118" t="e">
        <f>SUM(H28:H42)</f>
        <v>#VALUE!</v>
      </c>
      <c r="H43" s="119" t="e">
        <f>SUM(#REF!)</f>
        <v>#REF!</v>
      </c>
    </row>
    <row r="44" spans="1:8" ht="15" customHeight="1" thickBot="1">
      <c r="A44" s="34"/>
      <c r="B44" s="50"/>
      <c r="C44" s="35"/>
      <c r="D44" s="36" t="s">
        <v>37</v>
      </c>
      <c r="E44" s="37"/>
      <c r="F44" s="37">
        <f>E18+F25+E43</f>
        <v>6452.02</v>
      </c>
      <c r="G44" s="38"/>
      <c r="H44" s="38"/>
    </row>
    <row r="45" spans="1:8" ht="19.5" thickBot="1">
      <c r="A45" s="25"/>
      <c r="B45" s="52"/>
      <c r="C45" s="26"/>
      <c r="D45" s="27" t="s">
        <v>14</v>
      </c>
      <c r="E45" s="112"/>
      <c r="F45" s="113"/>
      <c r="G45" s="112" t="e">
        <f>SUM(G18+G25+G43)</f>
        <v>#VALUE!</v>
      </c>
      <c r="H45" s="113"/>
    </row>
    <row r="46" spans="1:8" ht="18.75">
      <c r="A46" s="4"/>
      <c r="B46" s="53"/>
      <c r="C46" s="4"/>
      <c r="D46" s="30"/>
      <c r="E46" s="31"/>
      <c r="F46" s="31"/>
      <c r="G46" s="31"/>
      <c r="H46" s="31"/>
    </row>
    <row r="47" spans="1:6" ht="15">
      <c r="A47" s="13" t="s">
        <v>23</v>
      </c>
      <c r="B47" s="14"/>
      <c r="C47" s="13"/>
      <c r="D47" s="15"/>
      <c r="E47" s="15"/>
      <c r="F47" s="10"/>
    </row>
    <row r="48" spans="1:6" ht="15">
      <c r="A48" s="13" t="s">
        <v>24</v>
      </c>
      <c r="B48" s="14"/>
      <c r="C48" s="13"/>
      <c r="D48" s="15"/>
      <c r="E48" s="15"/>
      <c r="F48" s="10"/>
    </row>
    <row r="49" spans="1:8" ht="15">
      <c r="A49" s="16" t="s">
        <v>16</v>
      </c>
      <c r="B49" s="116" t="s">
        <v>22</v>
      </c>
      <c r="C49" s="116"/>
      <c r="D49" s="116"/>
      <c r="F49" s="10"/>
      <c r="G49" s="29" t="s">
        <v>18</v>
      </c>
      <c r="H49" s="18"/>
    </row>
    <row r="50" spans="1:6" ht="15">
      <c r="A50" s="17"/>
      <c r="B50" s="20"/>
      <c r="C50" s="18"/>
      <c r="D50" s="19"/>
      <c r="E50" s="18"/>
      <c r="F50" s="10"/>
    </row>
    <row r="51" spans="1:6" ht="15">
      <c r="A51" s="17"/>
      <c r="B51" s="20"/>
      <c r="C51" s="18"/>
      <c r="D51" s="19"/>
      <c r="E51" s="18"/>
      <c r="F51" s="10"/>
    </row>
    <row r="52" spans="1:6" ht="15">
      <c r="A52" s="17"/>
      <c r="B52" s="20"/>
      <c r="C52" s="18"/>
      <c r="D52" s="19"/>
      <c r="E52" s="18"/>
      <c r="F52" s="10"/>
    </row>
    <row r="53" spans="1:6" ht="15">
      <c r="A53" s="20"/>
      <c r="B53" s="20"/>
      <c r="C53" s="21"/>
      <c r="D53" s="22"/>
      <c r="E53" s="22"/>
      <c r="F53" s="10"/>
    </row>
    <row r="54" spans="1:8" ht="15">
      <c r="A54" s="15"/>
      <c r="B54" s="54"/>
      <c r="C54" s="15"/>
      <c r="D54" s="117" t="s">
        <v>25</v>
      </c>
      <c r="E54" s="117"/>
      <c r="F54" s="117"/>
      <c r="G54" s="117"/>
      <c r="H54" s="28"/>
    </row>
    <row r="55" spans="1:8" ht="15">
      <c r="A55" s="15"/>
      <c r="B55" s="20"/>
      <c r="C55" s="21"/>
      <c r="D55" s="110" t="s">
        <v>21</v>
      </c>
      <c r="E55" s="110"/>
      <c r="F55" s="110"/>
      <c r="G55" s="110"/>
      <c r="H55" s="21"/>
    </row>
    <row r="56" spans="1:8" ht="15">
      <c r="A56" s="4"/>
      <c r="B56" s="53"/>
      <c r="C56" s="4"/>
      <c r="D56" s="110" t="s">
        <v>20</v>
      </c>
      <c r="E56" s="110"/>
      <c r="F56" s="110"/>
      <c r="G56" s="110"/>
      <c r="H56" s="21"/>
    </row>
    <row r="57" spans="1:6" ht="15">
      <c r="A57" s="4"/>
      <c r="B57" s="53"/>
      <c r="C57" s="4"/>
      <c r="D57" s="7"/>
      <c r="E57" s="10"/>
      <c r="F57" s="10"/>
    </row>
    <row r="58" spans="1:6" ht="15">
      <c r="A58" s="4"/>
      <c r="B58" s="53"/>
      <c r="C58" s="4"/>
      <c r="D58" s="7"/>
      <c r="E58" s="10"/>
      <c r="F58" s="10"/>
    </row>
    <row r="59" spans="1:6" ht="15">
      <c r="A59" s="4"/>
      <c r="B59" s="53"/>
      <c r="C59" s="4"/>
      <c r="D59" s="7"/>
      <c r="E59" s="10"/>
      <c r="F59" s="10"/>
    </row>
    <row r="60" spans="1:6" ht="15">
      <c r="A60" s="4"/>
      <c r="B60" s="53"/>
      <c r="C60" s="4"/>
      <c r="D60" s="7"/>
      <c r="E60" s="10"/>
      <c r="F60" s="10"/>
    </row>
    <row r="61" spans="1:6" ht="15">
      <c r="A61" s="4"/>
      <c r="B61" s="53"/>
      <c r="C61" s="4"/>
      <c r="D61" s="7"/>
      <c r="E61" s="10"/>
      <c r="F61" s="10"/>
    </row>
    <row r="62" spans="1:6" ht="15">
      <c r="A62" s="4"/>
      <c r="B62" s="53"/>
      <c r="C62" s="4"/>
      <c r="D62" s="7"/>
      <c r="E62" s="10"/>
      <c r="F62" s="10"/>
    </row>
    <row r="63" spans="1:6" ht="15">
      <c r="A63" s="4"/>
      <c r="B63" s="53"/>
      <c r="C63" s="4"/>
      <c r="D63" s="7"/>
      <c r="E63" s="10"/>
      <c r="F63" s="10"/>
    </row>
    <row r="64" spans="1:6" ht="15">
      <c r="A64" s="4"/>
      <c r="B64" s="55"/>
      <c r="C64" s="6"/>
      <c r="D64" s="8"/>
      <c r="E64" s="12"/>
      <c r="F64" s="10"/>
    </row>
    <row r="65" spans="1:6" ht="15">
      <c r="A65" s="4"/>
      <c r="B65" s="55"/>
      <c r="C65" s="6"/>
      <c r="D65" s="8"/>
      <c r="E65" s="12"/>
      <c r="F65" s="10"/>
    </row>
    <row r="66" spans="1:6" ht="15">
      <c r="A66" s="4"/>
      <c r="B66" s="53"/>
      <c r="C66" s="5"/>
      <c r="D66" s="7"/>
      <c r="E66" s="10"/>
      <c r="F66" s="11"/>
    </row>
  </sheetData>
  <mergeCells count="13">
    <mergeCell ref="D56:G56"/>
    <mergeCell ref="A2:H2"/>
    <mergeCell ref="D55:G55"/>
    <mergeCell ref="E45:F45"/>
    <mergeCell ref="G45:H45"/>
    <mergeCell ref="A3:H3"/>
    <mergeCell ref="B49:D49"/>
    <mergeCell ref="D54:G54"/>
    <mergeCell ref="G18:H18"/>
    <mergeCell ref="E18:F18"/>
    <mergeCell ref="E43:F43"/>
    <mergeCell ref="G43:H43"/>
    <mergeCell ref="G25:H25"/>
  </mergeCells>
  <printOptions horizontalCentered="1"/>
  <pageMargins left="0.31496062992125984" right="0.31496062992125984" top="0.35433070866141736" bottom="0.35433070866141736" header="0" footer="0.15748031496062992"/>
  <pageSetup fitToHeight="1" fitToWidth="1" horizontalDpi="600" verticalDpi="600" orientation="portrait" paperSize="9" scale="68" r:id="rId1"/>
  <headerFooter>
    <oddFooter>&amp;L&amp;F&amp;RStránka &amp;P z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5956A4-EE37-4D37-A4A5-54BA1D626B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213802-73BB-4145-925D-19B5E556F7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7DB7EC-71A3-4B90-AE3F-6C9DA1E890CC}">
  <ds:schemaRefs>
    <ds:schemaRef ds:uri="http://purl.org/dc/elements/1.1/"/>
    <ds:schemaRef ds:uri="http://schemas.microsoft.com/office/2006/metadata/properties"/>
    <ds:schemaRef ds:uri="63ef4d09-7a27-477e-abfe-88d2d0877d32"/>
    <ds:schemaRef ds:uri="http://purl.org/dc/terms/"/>
    <ds:schemaRef ds:uri="http://schemas.openxmlformats.org/package/2006/metadata/core-properties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2022-10-21T09:12:31Z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