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filterPrivacy="1" defaultThemeVersion="124226"/>
  <bookViews>
    <workbookView xWindow="9610" yWindow="3450" windowWidth="28790" windowHeight="15460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<sst xmlns="http://schemas.openxmlformats.org/spreadsheetml/2006/main" count="239" uniqueCount="111">
  <si>
    <t>MJ</t>
  </si>
  <si>
    <t>1.</t>
  </si>
  <si>
    <t>2.</t>
  </si>
  <si>
    <t>3.</t>
  </si>
  <si>
    <t>4.</t>
  </si>
  <si>
    <t>5.</t>
  </si>
  <si>
    <t>6.</t>
  </si>
  <si>
    <t>7.</t>
  </si>
  <si>
    <t>8.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</si>
  <si>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</si>
  <si>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</si>
  <si>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</si>
  <si>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</si>
  <si>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</si>
  <si>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</si>
  <si>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</si>
  <si>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</si>
  <si>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</si>
  <si>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</si>
  <si>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</si>
  <si>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</si>
  <si>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</si>
  <si>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</si>
  <si>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</si>
  <si>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</si>
  <si>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</si>
  <si>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</si>
  <si>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</si>
  <si>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ks</t>
  </si>
  <si>
    <t>9.</t>
  </si>
  <si>
    <t>10.</t>
  </si>
  <si>
    <t>11.</t>
  </si>
  <si>
    <t>12.</t>
  </si>
  <si>
    <t>13.</t>
  </si>
  <si>
    <t>14.</t>
  </si>
  <si>
    <t>15.</t>
  </si>
  <si>
    <t>16.</t>
  </si>
  <si>
    <t>Předmět dodávky do skladu údržby 976, místnost G112A, na ulici 17. listopadu 15, Ostrava-Poruba, převezme Renáta Polanská, telefon +420597323344</t>
  </si>
  <si>
    <t>Předpokládaná kupní cena:</t>
  </si>
  <si>
    <t>Mezisoučet za sklad údržby:</t>
  </si>
  <si>
    <t>KS</t>
  </si>
  <si>
    <t>17.</t>
  </si>
  <si>
    <t>18.</t>
  </si>
  <si>
    <t>19.</t>
  </si>
  <si>
    <t>20.</t>
  </si>
  <si>
    <t>Dodávka zámečnického materiálu 12/2022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</si>
  <si>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</si>
  <si>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</si>
  <si>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</si>
  <si>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</si>
  <si>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</si>
  <si>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</si>
  <si>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</si>
  <si>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</si>
  <si>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</si>
  <si>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</si>
  <si>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</si>
  <si>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</si>
  <si>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Proma křížový stůl G5757</t>
  </si>
  <si>
    <t>Škrabák na brizolit 220x140mm</t>
  </si>
  <si>
    <t>Hladítko brusné na polystyrén dřevěné 400x180mm</t>
  </si>
  <si>
    <t>Hladítko zahazovací 280x140mm</t>
  </si>
  <si>
    <t>Kotouč segmentový univerzální 230x22,23       2368972</t>
  </si>
  <si>
    <t>Baterie tužkové AAA   7000083</t>
  </si>
  <si>
    <t>Segmentový kotouč 125</t>
  </si>
  <si>
    <t>Vidiový vrták SDS 6/160mm</t>
  </si>
  <si>
    <t>Vidiový vrták SDS 8/160mm</t>
  </si>
  <si>
    <t>Super Fix řídké vteřinové lepidlo 20g/ks</t>
  </si>
  <si>
    <t>Pružinka k bezpečnostnímu kování</t>
  </si>
  <si>
    <t>matice přesná M16 bal/100ks</t>
  </si>
  <si>
    <t>Vrut univerzální 6x70 zápustný bal/100ks</t>
  </si>
  <si>
    <t>Vrut univerzální 4,0x45 zápustný bal/100ks</t>
  </si>
  <si>
    <t>Vrut unierzální 4,0x50 zápustný bal/100ks</t>
  </si>
  <si>
    <t>Vrut univerzální 45,0x50 zápustný bal/100ks</t>
  </si>
  <si>
    <t xml:space="preserve"> Přísavka na sklo s rukojetí 2x120mm 70 kg ONDRAGON </t>
  </si>
  <si>
    <t>MAGG 120071 Koza stavební</t>
  </si>
  <si>
    <t>Kotouč 5381 SK11 250*30 72WZ    2093136</t>
  </si>
  <si>
    <t>Kabel prodlužovací 3-fáz.5x16A 20m IP 44</t>
  </si>
  <si>
    <t>Brusný papír na suchý zip Klingspor 115x230mm/100</t>
  </si>
  <si>
    <t>Brusný papír na suchý zip Klingspor 115x230mm/120</t>
  </si>
  <si>
    <t>Klika ral bíla se zámkem</t>
  </si>
  <si>
    <t>Kotouč pilový  23693998</t>
  </si>
  <si>
    <t>Hmoždinky fisher UX 6x35R bal /185ks</t>
  </si>
  <si>
    <t>bal</t>
  </si>
  <si>
    <t>Svařovací elektrody AS B-248          2.00x300mm  (2kg)</t>
  </si>
  <si>
    <t>DeWALT DT3714 Diamantový kotouč pro řezačku obkladů DWC410 na řezání dlaždic, 110 mm</t>
  </si>
  <si>
    <t>Kotouč pilový  na dřevo 315x3,0 x30 průměr</t>
  </si>
  <si>
    <t>Závitník 3010 M8 SADA NO</t>
  </si>
  <si>
    <t>Závitník 3010 M6 SADA NO</t>
  </si>
  <si>
    <t>fab vložka 200RSD29+35 /5 klíčů</t>
  </si>
  <si>
    <t>Špachtle na sádrokarton prep 150 mm</t>
  </si>
  <si>
    <t>Ředidlo S6006 ( balení 0,7l )</t>
  </si>
  <si>
    <t>Ředidlo C6000 ( balení 0,7l )</t>
  </si>
  <si>
    <t>Zámek HOBES FAB 60, TYP 02-04</t>
  </si>
  <si>
    <t>Zadlabávací zámek HOBES DOZ 60, TYP 01-15 L+P</t>
  </si>
  <si>
    <t>Klika plastová bílá, hřídelka 7x7mm, Typ RICHTER CZECH RHW 007.9013 ( PLASTOVÁ OKNA)</t>
  </si>
  <si>
    <t>Tmel sanitární MASTER SIL 315ml, bahama BATCH NR. 578828</t>
  </si>
  <si>
    <t>Vruty 4,5x50</t>
  </si>
  <si>
    <t xml:space="preserve">Barva fasádní pro exteriér bílá V 2012, 15kg, hladká disperzní </t>
  </si>
  <si>
    <t>REMAL protiplísňový disperzní akrylátový nátěr bílý, 15kg</t>
  </si>
  <si>
    <t>Latex otěruvzdorný, omyvatelný, bílý, bal. 10kg</t>
  </si>
  <si>
    <t>PERDIX oboustraná montážní pěnová páska 25mm x 10m, bílá</t>
  </si>
  <si>
    <t>Dřevěné spojovací lamely velikost 20, buk, v balení 1000ks</t>
  </si>
  <si>
    <t>Barva akrylová, šedá 7005 ve spreji 400ml</t>
  </si>
  <si>
    <t>Barva akrylová, černá 9005 ve spreji 400ml</t>
  </si>
  <si>
    <t>Posypová sůl, v balení 25kg</t>
  </si>
  <si>
    <t>EKOGRIT posypový štěrk, v balení 50l</t>
  </si>
  <si>
    <t>Tmel bílý, akrylátový, 310ml</t>
  </si>
  <si>
    <t>Tmel sanitární bílý, 280ml</t>
  </si>
  <si>
    <t>Plastová větrací mřížka DALAP GP 120FN se síťkou a kruhovým nástavcem průměru 125mm, rozměry 187x187mm FENOLSTOP</t>
  </si>
  <si>
    <t>CEYS SPECIAL CERAMICO - Acabado BRILLANTE- opravný smalt bílý (opravný tmel na keramické a smaltované povrchy, tuba 15ml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</si>
</sst>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424242"/>
      <name val="Calibri"/>
      <family val="2"/>
    </font>
    <font>
      <sz val="10"/>
      <color theme="1"/>
      <name val="Calibri"/>
      <family val="2"/>
      <scheme val="minor"/>
    </font>
    <font>
      <sz val="11"/>
      <color rgb="FF34384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right" vertical="center" wrapText="1"/>
      <protection/>
    </xf>
    <xf numFmtId="164" fontId="7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right" vertical="center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164" fontId="10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right" vertical="center" wrapText="1"/>
      <protection/>
    </xf>
    <xf numFmtId="0" fontId="4" fillId="3" borderId="5" xfId="0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164" fontId="0" fillId="0" borderId="10" xfId="0" applyNumberFormat="1" applyFont="1" applyBorder="1" applyAlignment="1">
      <alignment horizontal="right" vertical="center"/>
    </xf>
    <xf numFmtId="164" fontId="17" fillId="2" borderId="11" xfId="0" applyNumberFormat="1" applyFont="1" applyFill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>
      <alignment horizontal="right" vertical="center"/>
    </xf>
    <xf numFmtId="164" fontId="17" fillId="2" borderId="1" xfId="0" applyNumberFormat="1" applyFont="1" applyFill="1" applyBorder="1" applyAlignment="1" applyProtection="1">
      <alignment horizontal="right" vertical="center"/>
      <protection locked="0"/>
    </xf>
    <xf numFmtId="164" fontId="3" fillId="2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 applyProtection="1">
      <alignment horizontal="right" vertical="center" wrapText="1"/>
      <protection/>
    </xf>
    <xf numFmtId="164" fontId="4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7" fillId="0" borderId="11" xfId="0" applyNumberFormat="1" applyFont="1" applyBorder="1" applyAlignment="1" applyProtection="1">
      <alignment horizontal="right" vertical="center"/>
      <protection locked="0"/>
    </xf>
    <xf numFmtId="164" fontId="17" fillId="0" borderId="11" xfId="0" applyNumberFormat="1" applyFont="1" applyBorder="1" applyAlignment="1">
      <alignment horizontal="right" vertical="center"/>
    </xf>
    <xf numFmtId="164" fontId="17" fillId="0" borderId="1" xfId="0" applyNumberFormat="1" applyFont="1" applyBorder="1" applyAlignment="1" applyProtection="1">
      <alignment horizontal="right" vertical="center"/>
      <protection locked="0"/>
    </xf>
    <xf numFmtId="164" fontId="17" fillId="0" borderId="1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8" fillId="0" borderId="1" xfId="0" applyFont="1" applyBorder="1"/>
    <xf numFmtId="164" fontId="9" fillId="3" borderId="17" xfId="0" applyNumberFormat="1" applyFont="1" applyFill="1" applyBorder="1" applyAlignment="1" applyProtection="1">
      <alignment horizontal="center" vertical="center" wrapText="1"/>
      <protection/>
    </xf>
    <xf numFmtId="164" fontId="8" fillId="3" borderId="18" xfId="0" applyNumberFormat="1" applyFont="1" applyFill="1" applyBorder="1" applyAlignment="1" applyProtection="1">
      <alignment horizontal="center" vertical="center" wrapText="1"/>
      <protection/>
    </xf>
    <xf numFmtId="0" fontId="6" fillId="3" borderId="19" xfId="0" applyFont="1" applyFill="1" applyBorder="1" applyAlignment="1" applyProtection="1">
      <alignment horizontal="center" vertical="center" wrapText="1"/>
      <protection/>
    </xf>
    <xf numFmtId="0" fontId="4" fillId="3" borderId="20" xfId="0" applyFont="1" applyFill="1" applyBorder="1" applyAlignment="1" applyProtection="1">
      <alignment horizontal="right" vertical="center" wrapText="1"/>
      <protection/>
    </xf>
    <xf numFmtId="0" fontId="4" fillId="3" borderId="20" xfId="0" applyFont="1" applyFill="1" applyBorder="1" applyAlignment="1" applyProtection="1">
      <alignment horizontal="center" vertical="center" wrapText="1"/>
      <protection/>
    </xf>
    <xf numFmtId="0" fontId="2" fillId="3" borderId="20" xfId="0" applyFont="1" applyFill="1" applyBorder="1" applyAlignment="1">
      <alignment horizontal="center" vertical="center" wrapText="1"/>
    </xf>
    <xf numFmtId="164" fontId="10" fillId="3" borderId="20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 applyProtection="1">
      <alignment horizontal="center" vertical="center" wrapText="1"/>
      <protection/>
    </xf>
    <xf numFmtId="164" fontId="8" fillId="3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3" xfId="0" applyNumberFormat="1" applyFont="1" applyBorder="1" applyAlignment="1" applyProtection="1">
      <alignment horizontal="right" vertical="center"/>
      <protection/>
    </xf>
    <xf numFmtId="164" fontId="11" fillId="0" borderId="22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164" fontId="9" fillId="0" borderId="6" xfId="0" applyNumberFormat="1" applyFont="1" applyBorder="1" applyAlignment="1" applyProtection="1">
      <alignment horizontal="right" vertical="center"/>
      <protection/>
    </xf>
    <xf numFmtId="164" fontId="9" fillId="0" borderId="23" xfId="0" applyNumberFormat="1" applyFont="1" applyBorder="1" applyAlignment="1" applyProtection="1">
      <alignment horizontal="right" vertical="center"/>
      <protection/>
    </xf>
    <xf numFmtId="164" fontId="4" fillId="0" borderId="24" xfId="0" applyNumberFormat="1" applyFont="1" applyBorder="1" applyAlignment="1">
      <alignment horizontal="right" vertical="center"/>
    </xf>
    <xf numFmtId="164" fontId="4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/>
      <protection/>
    </xf>
    <xf numFmtId="0" fontId="18" fillId="0" borderId="0" xfId="0" applyFont="1"/>
    <xf numFmtId="0" fontId="18" fillId="0" borderId="27" xfId="0" applyFont="1" applyBorder="1"/>
    <xf numFmtId="0" fontId="20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64" fontId="17" fillId="0" borderId="11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vertical="center" wrapText="1"/>
    </xf>
    <xf numFmtId="164" fontId="17" fillId="0" borderId="29" xfId="0" applyNumberFormat="1" applyFont="1" applyBorder="1" applyAlignment="1">
      <alignment vertical="center"/>
    </xf>
    <xf numFmtId="164" fontId="3" fillId="0" borderId="29" xfId="0" applyNumberFormat="1" applyFont="1" applyBorder="1" applyAlignment="1">
      <alignment vertical="center"/>
    </xf>
    <xf numFmtId="164" fontId="3" fillId="2" borderId="29" xfId="0" applyNumberFormat="1" applyFont="1" applyFill="1" applyBorder="1" applyAlignment="1" applyProtection="1">
      <alignment horizontal="right" vertical="center"/>
      <protection locked="0"/>
    </xf>
    <xf numFmtId="164" fontId="0" fillId="0" borderId="3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9" fillId="0" borderId="31" xfId="0" applyNumberFormat="1" applyFont="1" applyBorder="1" applyAlignment="1" applyProtection="1">
      <alignment horizontal="right" vertical="center"/>
      <protection/>
    </xf>
    <xf numFmtId="164" fontId="9" fillId="0" borderId="32" xfId="0" applyNumberFormat="1" applyFont="1" applyBorder="1" applyAlignment="1" applyProtection="1">
      <alignment horizontal="right" vertical="center"/>
      <protection/>
    </xf>
    <xf numFmtId="164" fontId="9" fillId="0" borderId="0" xfId="0" applyNumberFormat="1" applyFont="1" applyBorder="1" applyAlignment="1" applyProtection="1">
      <alignment horizontal="right" vertical="center"/>
      <protection/>
    </xf>
    <xf numFmtId="164" fontId="9" fillId="0" borderId="14" xfId="0" applyNumberFormat="1" applyFont="1" applyBorder="1" applyAlignment="1" applyProtection="1">
      <alignment horizontal="right" vertical="center"/>
      <protection/>
    </xf>
    <xf numFmtId="0" fontId="1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right" vertical="center"/>
    </xf>
    <xf numFmtId="164" fontId="4" fillId="0" borderId="34" xfId="0" applyNumberFormat="1" applyFont="1" applyBorder="1" applyAlignment="1">
      <alignment horizontal="right" vertical="center"/>
    </xf>
    <xf numFmtId="164" fontId="9" fillId="0" borderId="20" xfId="0" applyNumberFormat="1" applyFont="1" applyBorder="1" applyAlignment="1" applyProtection="1">
      <alignment horizontal="right" vertical="center"/>
      <protection/>
    </xf>
    <xf numFmtId="164" fontId="9" fillId="0" borderId="21" xfId="0" applyNumberFormat="1" applyFont="1" applyBorder="1" applyAlignment="1" applyProtection="1">
      <alignment horizontal="right" vertical="center"/>
      <protection/>
    </xf>
    <xf numFmtId="0" fontId="0" fillId="0" borderId="35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/>
    </xf>
    <xf numFmtId="0" fontId="15" fillId="0" borderId="36" xfId="0" applyFont="1" applyBorder="1"/>
    <xf numFmtId="164" fontId="17" fillId="0" borderId="36" xfId="0" applyNumberFormat="1" applyFont="1" applyBorder="1" applyAlignment="1" applyProtection="1">
      <alignment horizontal="right" vertical="center"/>
      <protection locked="0"/>
    </xf>
    <xf numFmtId="164" fontId="17" fillId="0" borderId="36" xfId="0" applyNumberFormat="1" applyFont="1" applyBorder="1" applyAlignment="1">
      <alignment horizontal="right" vertical="center"/>
    </xf>
    <xf numFmtId="164" fontId="17" fillId="2" borderId="36" xfId="0" applyNumberFormat="1" applyFont="1" applyFill="1" applyBorder="1" applyAlignment="1" applyProtection="1">
      <alignment horizontal="right" vertical="center"/>
      <protection locked="0"/>
    </xf>
    <xf numFmtId="164" fontId="0" fillId="0" borderId="37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 applyProtection="1">
      <alignment horizontal="right" vertical="center" wrapText="1"/>
      <protection/>
    </xf>
    <xf numFmtId="164" fontId="9" fillId="0" borderId="20" xfId="0" applyNumberFormat="1" applyFont="1" applyBorder="1" applyAlignment="1" applyProtection="1">
      <alignment horizontal="right" vertical="center"/>
      <protection/>
    </xf>
    <xf numFmtId="164" fontId="9" fillId="0" borderId="21" xfId="0" applyNumberFormat="1" applyFont="1" applyBorder="1" applyAlignment="1" applyProtection="1">
      <alignment horizontal="right" vertical="center"/>
      <protection/>
    </xf>
    <xf numFmtId="0" fontId="5" fillId="0" borderId="2" xfId="0" applyFont="1" applyBorder="1" applyAlignment="1">
      <alignment horizontal="center" vertical="center"/>
    </xf>
    <xf numFmtId="164" fontId="8" fillId="0" borderId="22" xfId="0" applyNumberFormat="1" applyFont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86"/>
  <sheetViews>
    <sheetView tabSelected="1" zoomScale="80" zoomScaleNormal="80" workbookViewId="0" topLeftCell="A1">
      <selection activeCell="G65" sqref="G65:H65"/>
    </sheetView>
  </sheetViews>
  <sheetFormatPr defaultColWidth="9.140625" defaultRowHeight="15"/>
  <cols>
    <col min="1" max="1" width="4.28125" style="2" customWidth="1"/>
    <col min="2" max="2" width="5.140625" style="49" bestFit="1" customWidth="1"/>
    <col min="3" max="3" width="4.421875" style="1" customWidth="1"/>
    <col min="4" max="4" width="83.57421875" style="1" customWidth="1"/>
    <col min="5" max="5" width="16.421875" style="9" bestFit="1" customWidth="1"/>
    <col min="6" max="6" width="15.28125" style="9" customWidth="1"/>
    <col min="7" max="7" width="13.8515625" style="9" customWidth="1"/>
    <col min="8" max="8" width="14.140625" style="9" customWidth="1"/>
    <col min="9" max="16384" width="9.140625" style="1" customWidth="1"/>
  </cols>
  <sheetData>
    <row r="2" spans="1:8" ht="16" customHeight="1">
      <c r="A2" s="86" t="s">
        <v>17</v>
      </c>
      <c r="B2" s="86"/>
      <c r="C2" s="86"/>
      <c r="D2" s="86"/>
      <c r="E2" s="86"/>
      <c r="F2" s="86"/>
      <c r="G2" s="86"/>
      <c r="H2" s="86"/>
    </row>
    <row r="3" spans="1:8" s="3" customFormat="1" ht="16" customHeight="1">
      <c r="A3" s="89" t="s">
        <v>45</v>
      </c>
      <c r="B3" s="90"/>
      <c r="C3" s="90"/>
      <c r="D3" s="90"/>
      <c r="E3" s="90"/>
      <c r="F3" s="90"/>
      <c r="G3" s="90"/>
      <c r="H3" s="90"/>
    </row>
    <row r="4" spans="1:8" s="3" customFormat="1" ht="16" customHeight="1" thickBot="1">
      <c r="A4" s="31"/>
      <c r="B4" s="42"/>
      <c r="C4" s="32"/>
      <c r="D4" s="32"/>
      <c r="E4" s="32"/>
      <c r="F4" s="32"/>
      <c r="G4" s="32"/>
      <c r="H4" s="32"/>
    </row>
    <row r="5" spans="1:8" s="3" customFormat="1" ht="47.15" customHeight="1" thickBot="1">
      <c r="A5" s="76" t="s">
        <v>15</v>
      </c>
      <c r="B5" s="77" t="s">
        <v>9</v>
      </c>
      <c r="C5" s="78" t="s">
        <v>0</v>
      </c>
      <c r="D5" s="79" t="s">
        <v>26</v>
      </c>
      <c r="E5" s="80" t="s">
        <v>12</v>
      </c>
      <c r="F5" s="80" t="s">
        <v>13</v>
      </c>
      <c r="G5" s="81" t="s">
        <v>10</v>
      </c>
      <c r="H5" s="82" t="s">
        <v>11</v>
      </c>
    </row>
    <row r="6" spans="1:8" ht="15">
      <c r="A6" s="110" t="s">
        <v>1</v>
      </c>
      <c r="B6" s="111">
        <v>6</v>
      </c>
      <c r="C6" s="112" t="s">
        <v>28</v>
      </c>
      <c r="D6" s="113" t="s">
        <v>91</v>
      </c>
      <c r="E6" s="114">
        <v>60</v>
      </c>
      <c r="F6" s="115">
        <f>SUM(E6*B6)</f>
        <v>360</v>
      </c>
      <c r="G6" s="58" t="s">
        <v>19</v>
      </c>
      <c r="H6" s="56" t="e">
        <f aca="true" t="shared" si="0" ref="H6:H20">B6*G6</f>
        <v>#VALUE!</v>
      </c>
    </row>
    <row r="7" spans="1:8" ht="15">
      <c r="A7" s="50" t="s">
        <v>2</v>
      </c>
      <c r="B7" s="107">
        <v>6</v>
      </c>
      <c r="C7" s="83" t="s">
        <v>28</v>
      </c>
      <c r="D7" s="103" t="s">
        <v>92</v>
      </c>
      <c r="E7" s="108">
        <v>60</v>
      </c>
      <c r="F7" s="102">
        <f aca="true" t="shared" si="1" ref="F7:F20">SUM(E7*B7)</f>
        <v>360</v>
      </c>
      <c r="G7" s="23" t="s">
        <v>19</v>
      </c>
      <c r="H7" s="54" t="e">
        <f t="shared" si="0"/>
        <v>#VALUE!</v>
      </c>
    </row>
    <row r="8" spans="1:8" ht="15">
      <c r="A8" s="50" t="s">
        <v>3</v>
      </c>
      <c r="B8" s="107">
        <v>15</v>
      </c>
      <c r="C8" s="83" t="s">
        <v>28</v>
      </c>
      <c r="D8" s="103" t="s">
        <v>93</v>
      </c>
      <c r="E8" s="108">
        <v>122</v>
      </c>
      <c r="F8" s="102">
        <f t="shared" si="1"/>
        <v>1830</v>
      </c>
      <c r="G8" s="23" t="s">
        <v>19</v>
      </c>
      <c r="H8" s="54" t="e">
        <f t="shared" si="0"/>
        <v>#VALUE!</v>
      </c>
    </row>
    <row r="9" spans="1:8" ht="15">
      <c r="A9" s="50" t="s">
        <v>4</v>
      </c>
      <c r="B9" s="107">
        <v>10</v>
      </c>
      <c r="C9" s="83" t="s">
        <v>28</v>
      </c>
      <c r="D9" s="103" t="s">
        <v>94</v>
      </c>
      <c r="E9" s="108">
        <v>177</v>
      </c>
      <c r="F9" s="102">
        <f t="shared" si="1"/>
        <v>1770</v>
      </c>
      <c r="G9" s="23" t="s">
        <v>19</v>
      </c>
      <c r="H9" s="54" t="e">
        <f t="shared" si="0"/>
        <v>#VALUE!</v>
      </c>
    </row>
    <row r="10" spans="1:8" ht="15">
      <c r="A10" s="50" t="s">
        <v>5</v>
      </c>
      <c r="B10" s="84">
        <v>15</v>
      </c>
      <c r="C10" s="83" t="s">
        <v>28</v>
      </c>
      <c r="D10" s="103" t="s">
        <v>95</v>
      </c>
      <c r="E10" s="108">
        <v>38</v>
      </c>
      <c r="F10" s="102">
        <f t="shared" si="1"/>
        <v>570</v>
      </c>
      <c r="G10" s="23" t="s">
        <v>19</v>
      </c>
      <c r="H10" s="54" t="e">
        <f t="shared" si="0"/>
        <v>#VALUE!</v>
      </c>
    </row>
    <row r="11" spans="1:8" ht="15">
      <c r="A11" s="50" t="s">
        <v>6</v>
      </c>
      <c r="B11" s="84">
        <v>3</v>
      </c>
      <c r="C11" s="83" t="s">
        <v>28</v>
      </c>
      <c r="D11" s="103" t="s">
        <v>96</v>
      </c>
      <c r="E11" s="108">
        <v>87</v>
      </c>
      <c r="F11" s="102">
        <f aca="true" t="shared" si="2" ref="F11:F18">SUM(E11*B11)</f>
        <v>261</v>
      </c>
      <c r="G11" s="23" t="s">
        <v>19</v>
      </c>
      <c r="H11" s="54" t="e">
        <f aca="true" t="shared" si="3" ref="H11:H18">B11*G11</f>
        <v>#VALUE!</v>
      </c>
    </row>
    <row r="12" spans="1:8" ht="15">
      <c r="A12" s="50" t="s">
        <v>7</v>
      </c>
      <c r="B12" s="84">
        <v>1000</v>
      </c>
      <c r="C12" s="83" t="s">
        <v>28</v>
      </c>
      <c r="D12" s="104" t="s">
        <v>97</v>
      </c>
      <c r="E12" s="108">
        <v>0.29</v>
      </c>
      <c r="F12" s="102">
        <f t="shared" si="2"/>
        <v>290</v>
      </c>
      <c r="G12" s="23" t="s">
        <v>19</v>
      </c>
      <c r="H12" s="54" t="e">
        <f t="shared" si="3"/>
        <v>#VALUE!</v>
      </c>
    </row>
    <row r="13" spans="1:8" ht="15">
      <c r="A13" s="50" t="s">
        <v>8</v>
      </c>
      <c r="B13" s="84">
        <v>2</v>
      </c>
      <c r="C13" s="83" t="s">
        <v>28</v>
      </c>
      <c r="D13" s="103" t="s">
        <v>98</v>
      </c>
      <c r="E13" s="108">
        <v>698</v>
      </c>
      <c r="F13" s="102">
        <f t="shared" si="2"/>
        <v>1396</v>
      </c>
      <c r="G13" s="23" t="s">
        <v>19</v>
      </c>
      <c r="H13" s="54" t="e">
        <f t="shared" si="3"/>
        <v>#VALUE!</v>
      </c>
    </row>
    <row r="14" spans="1:8" ht="15">
      <c r="A14" s="50" t="s">
        <v>29</v>
      </c>
      <c r="B14" s="84">
        <v>2</v>
      </c>
      <c r="C14" s="83" t="s">
        <v>28</v>
      </c>
      <c r="D14" s="104" t="s">
        <v>99</v>
      </c>
      <c r="E14" s="108">
        <v>413</v>
      </c>
      <c r="F14" s="102">
        <f t="shared" si="2"/>
        <v>826</v>
      </c>
      <c r="G14" s="23" t="s">
        <v>19</v>
      </c>
      <c r="H14" s="54" t="e">
        <f t="shared" si="3"/>
        <v>#VALUE!</v>
      </c>
    </row>
    <row r="15" spans="1:8" ht="15">
      <c r="A15" s="50" t="s">
        <v>30</v>
      </c>
      <c r="B15" s="84">
        <v>2</v>
      </c>
      <c r="C15" s="83" t="s">
        <v>28</v>
      </c>
      <c r="D15" s="104" t="s">
        <v>100</v>
      </c>
      <c r="E15" s="108">
        <v>364</v>
      </c>
      <c r="F15" s="102">
        <f t="shared" si="2"/>
        <v>728</v>
      </c>
      <c r="G15" s="23" t="s">
        <v>19</v>
      </c>
      <c r="H15" s="54" t="e">
        <f t="shared" si="3"/>
        <v>#VALUE!</v>
      </c>
    </row>
    <row r="16" spans="1:8" ht="15">
      <c r="A16" s="50" t="s">
        <v>31</v>
      </c>
      <c r="B16" s="84">
        <v>1</v>
      </c>
      <c r="C16" s="83" t="s">
        <v>28</v>
      </c>
      <c r="D16" s="104" t="s">
        <v>101</v>
      </c>
      <c r="E16" s="108">
        <v>150</v>
      </c>
      <c r="F16" s="102">
        <f t="shared" si="2"/>
        <v>150</v>
      </c>
      <c r="G16" s="23" t="s">
        <v>19</v>
      </c>
      <c r="H16" s="54" t="e">
        <f t="shared" si="3"/>
        <v>#VALUE!</v>
      </c>
    </row>
    <row r="17" spans="1:8" ht="15">
      <c r="A17" s="50" t="s">
        <v>32</v>
      </c>
      <c r="B17" s="84">
        <v>1</v>
      </c>
      <c r="C17" s="83" t="s">
        <v>28</v>
      </c>
      <c r="D17" s="103" t="s">
        <v>102</v>
      </c>
      <c r="E17" s="108">
        <v>42.56</v>
      </c>
      <c r="F17" s="102">
        <f t="shared" si="2"/>
        <v>42.56</v>
      </c>
      <c r="G17" s="23" t="s">
        <v>19</v>
      </c>
      <c r="H17" s="54" t="e">
        <f t="shared" si="3"/>
        <v>#VALUE!</v>
      </c>
    </row>
    <row r="18" spans="1:8" ht="15">
      <c r="A18" s="50" t="s">
        <v>33</v>
      </c>
      <c r="B18" s="84">
        <v>4</v>
      </c>
      <c r="C18" s="83" t="s">
        <v>28</v>
      </c>
      <c r="D18" s="103" t="s">
        <v>103</v>
      </c>
      <c r="E18" s="108">
        <v>74.38</v>
      </c>
      <c r="F18" s="102">
        <f t="shared" si="2"/>
        <v>297.52</v>
      </c>
      <c r="G18" s="23" t="s">
        <v>19</v>
      </c>
      <c r="H18" s="54" t="e">
        <f t="shared" si="3"/>
        <v>#VALUE!</v>
      </c>
    </row>
    <row r="19" spans="1:8" ht="15">
      <c r="A19" s="50" t="s">
        <v>34</v>
      </c>
      <c r="B19" s="84">
        <v>4</v>
      </c>
      <c r="C19" s="83" t="s">
        <v>28</v>
      </c>
      <c r="D19" s="103" t="s">
        <v>104</v>
      </c>
      <c r="E19" s="108">
        <v>74.38</v>
      </c>
      <c r="F19" s="102">
        <f t="shared" si="1"/>
        <v>297.52</v>
      </c>
      <c r="G19" s="23" t="s">
        <v>19</v>
      </c>
      <c r="H19" s="54" t="e">
        <f t="shared" si="0"/>
        <v>#VALUE!</v>
      </c>
    </row>
    <row r="20" spans="1:8" ht="15">
      <c r="A20" s="50" t="s">
        <v>35</v>
      </c>
      <c r="B20" s="84">
        <v>10</v>
      </c>
      <c r="C20" s="83" t="s">
        <v>28</v>
      </c>
      <c r="D20" s="104" t="s">
        <v>105</v>
      </c>
      <c r="E20" s="108">
        <v>182.66</v>
      </c>
      <c r="F20" s="102">
        <f t="shared" si="1"/>
        <v>1826.6</v>
      </c>
      <c r="G20" s="23" t="s">
        <v>19</v>
      </c>
      <c r="H20" s="54" t="e">
        <f t="shared" si="0"/>
        <v>#VALUE!</v>
      </c>
    </row>
    <row r="21" spans="1:8" ht="15">
      <c r="A21" s="50" t="s">
        <v>36</v>
      </c>
      <c r="B21" s="106">
        <v>10</v>
      </c>
      <c r="C21" s="83" t="s">
        <v>28</v>
      </c>
      <c r="D21" s="103" t="s">
        <v>106</v>
      </c>
      <c r="E21" s="108">
        <v>149</v>
      </c>
      <c r="F21" s="102">
        <f aca="true" t="shared" si="4" ref="F21:F25">SUM(E21*B21)</f>
        <v>1490</v>
      </c>
      <c r="G21" s="23" t="s">
        <v>19</v>
      </c>
      <c r="H21" s="54" t="e">
        <f aca="true" t="shared" si="5" ref="H21:H25">B21*G21</f>
        <v>#VALUE!</v>
      </c>
    </row>
    <row r="22" spans="1:8" ht="15">
      <c r="A22" s="50" t="s">
        <v>41</v>
      </c>
      <c r="B22" s="106">
        <v>24</v>
      </c>
      <c r="C22" s="83" t="s">
        <v>28</v>
      </c>
      <c r="D22" s="103" t="s">
        <v>107</v>
      </c>
      <c r="E22" s="108">
        <v>27.07</v>
      </c>
      <c r="F22" s="102">
        <f t="shared" si="4"/>
        <v>649.6800000000001</v>
      </c>
      <c r="G22" s="23" t="s">
        <v>19</v>
      </c>
      <c r="H22" s="54" t="e">
        <f t="shared" si="5"/>
        <v>#VALUE!</v>
      </c>
    </row>
    <row r="23" spans="1:8" ht="15">
      <c r="A23" s="50" t="s">
        <v>42</v>
      </c>
      <c r="B23" s="106">
        <v>24</v>
      </c>
      <c r="C23" s="83" t="s">
        <v>28</v>
      </c>
      <c r="D23" s="103" t="s">
        <v>108</v>
      </c>
      <c r="E23" s="108">
        <v>86.2</v>
      </c>
      <c r="F23" s="102">
        <f t="shared" si="4"/>
        <v>2068.8</v>
      </c>
      <c r="G23" s="23" t="s">
        <v>19</v>
      </c>
      <c r="H23" s="54" t="e">
        <f t="shared" si="5"/>
        <v>#VALUE!</v>
      </c>
    </row>
    <row r="24" spans="1:8" ht="29">
      <c r="A24" s="50" t="s">
        <v>43</v>
      </c>
      <c r="B24" s="107">
        <v>100</v>
      </c>
      <c r="C24" s="109" t="s">
        <v>28</v>
      </c>
      <c r="D24" s="105" t="s">
        <v>109</v>
      </c>
      <c r="E24" s="108">
        <v>114.14</v>
      </c>
      <c r="F24" s="102">
        <f t="shared" si="4"/>
        <v>11414</v>
      </c>
      <c r="G24" s="23" t="s">
        <v>19</v>
      </c>
      <c r="H24" s="54" t="e">
        <f t="shared" si="5"/>
        <v>#VALUE!</v>
      </c>
    </row>
    <row r="25" spans="1:8" ht="29.5" thickBot="1">
      <c r="A25" s="116" t="s">
        <v>44</v>
      </c>
      <c r="B25" s="117">
        <v>1</v>
      </c>
      <c r="C25" s="118" t="s">
        <v>28</v>
      </c>
      <c r="D25" s="119" t="s">
        <v>110</v>
      </c>
      <c r="E25" s="120">
        <v>200</v>
      </c>
      <c r="F25" s="121">
        <f t="shared" si="4"/>
        <v>200</v>
      </c>
      <c r="G25" s="122" t="s">
        <v>19</v>
      </c>
      <c r="H25" s="123" t="e">
        <f t="shared" si="5"/>
        <v>#VALUE!</v>
      </c>
    </row>
    <row r="26" spans="1:8" s="3" customFormat="1" ht="15" customHeight="1" thickBot="1">
      <c r="A26" s="51"/>
      <c r="B26" s="52"/>
      <c r="C26" s="53"/>
      <c r="D26" s="41" t="s">
        <v>27</v>
      </c>
      <c r="E26" s="95"/>
      <c r="F26" s="96"/>
      <c r="G26" s="93" t="e">
        <f>SUM(H6:H25)</f>
        <v>#VALUE!</v>
      </c>
      <c r="H26" s="94" t="e">
        <f>SUM(H5:H25)</f>
        <v>#VALUE!</v>
      </c>
    </row>
    <row r="27" spans="1:8" ht="16" thickBot="1">
      <c r="A27" s="129"/>
      <c r="B27" s="130"/>
      <c r="C27" s="131"/>
      <c r="D27" s="34" t="s">
        <v>38</v>
      </c>
      <c r="E27" s="132">
        <f>SUM(F5:F24)</f>
        <v>26627.68</v>
      </c>
      <c r="F27" s="133"/>
      <c r="G27" s="134"/>
      <c r="H27" s="135"/>
    </row>
    <row r="28" spans="1:8" s="3" customFormat="1" ht="15" customHeight="1">
      <c r="A28" s="59"/>
      <c r="B28" s="60"/>
      <c r="C28" s="61"/>
      <c r="D28" s="62"/>
      <c r="E28" s="63"/>
      <c r="F28" s="124"/>
      <c r="G28" s="127"/>
      <c r="H28" s="128"/>
    </row>
    <row r="29" spans="1:8" ht="16" thickBot="1">
      <c r="A29" s="59"/>
      <c r="B29" s="60"/>
      <c r="C29" s="61"/>
      <c r="D29" s="62"/>
      <c r="E29" s="63"/>
      <c r="F29" s="124"/>
      <c r="G29" s="125"/>
      <c r="H29" s="126"/>
    </row>
    <row r="30" spans="1:8" ht="53" customHeight="1" thickBot="1">
      <c r="A30" s="37" t="s">
        <v>15</v>
      </c>
      <c r="B30" s="43" t="s">
        <v>9</v>
      </c>
      <c r="C30" s="38" t="s">
        <v>0</v>
      </c>
      <c r="D30" s="40" t="s">
        <v>37</v>
      </c>
      <c r="E30" s="39" t="s">
        <v>12</v>
      </c>
      <c r="F30" s="39" t="s">
        <v>13</v>
      </c>
      <c r="G30" s="74" t="s">
        <v>10</v>
      </c>
      <c r="H30" s="75" t="s">
        <v>11</v>
      </c>
    </row>
    <row r="31" spans="1:8" ht="15">
      <c r="A31" s="64" t="s">
        <v>1</v>
      </c>
      <c r="B31" s="71">
        <v>1</v>
      </c>
      <c r="C31" s="71" t="s">
        <v>40</v>
      </c>
      <c r="D31" s="97" t="s">
        <v>58</v>
      </c>
      <c r="E31" s="66"/>
      <c r="F31" s="67"/>
      <c r="G31" s="55" t="s">
        <v>19</v>
      </c>
      <c r="H31" s="56" t="e">
        <f aca="true" t="shared" si="6" ref="H31:H58">B31*G31</f>
        <v>#VALUE!</v>
      </c>
    </row>
    <row r="32" spans="1:8" ht="15">
      <c r="A32" s="65" t="s">
        <v>2</v>
      </c>
      <c r="B32" s="72">
        <v>1</v>
      </c>
      <c r="C32" s="72" t="s">
        <v>28</v>
      </c>
      <c r="D32" s="99" t="s">
        <v>59</v>
      </c>
      <c r="E32" s="68"/>
      <c r="F32" s="69"/>
      <c r="G32" s="57" t="s">
        <v>19</v>
      </c>
      <c r="H32" s="54" t="e">
        <f t="shared" si="6"/>
        <v>#VALUE!</v>
      </c>
    </row>
    <row r="33" spans="1:8" ht="15">
      <c r="A33" s="65" t="s">
        <v>3</v>
      </c>
      <c r="B33" s="72">
        <v>1</v>
      </c>
      <c r="C33" s="72" t="s">
        <v>28</v>
      </c>
      <c r="D33" s="73" t="s">
        <v>60</v>
      </c>
      <c r="E33" s="68"/>
      <c r="F33" s="69"/>
      <c r="G33" s="57" t="s">
        <v>19</v>
      </c>
      <c r="H33" s="54" t="e">
        <f t="shared" si="6"/>
        <v>#VALUE!</v>
      </c>
    </row>
    <row r="34" spans="1:8" ht="15">
      <c r="A34" s="65" t="s">
        <v>4</v>
      </c>
      <c r="B34" s="72">
        <v>1</v>
      </c>
      <c r="C34" s="72" t="s">
        <v>28</v>
      </c>
      <c r="D34" s="100" t="s">
        <v>61</v>
      </c>
      <c r="E34" s="68"/>
      <c r="F34" s="69"/>
      <c r="G34" s="57" t="s">
        <v>19</v>
      </c>
      <c r="H34" s="54" t="e">
        <f t="shared" si="6"/>
        <v>#VALUE!</v>
      </c>
    </row>
    <row r="35" spans="1:8" ht="15">
      <c r="A35" s="65" t="s">
        <v>5</v>
      </c>
      <c r="B35" s="72">
        <v>1</v>
      </c>
      <c r="C35" s="72" t="s">
        <v>40</v>
      </c>
      <c r="D35" s="73" t="s">
        <v>62</v>
      </c>
      <c r="E35" s="68"/>
      <c r="F35" s="69"/>
      <c r="G35" s="57" t="s">
        <v>19</v>
      </c>
      <c r="H35" s="54" t="e">
        <f aca="true" t="shared" si="7" ref="H35:H50">B35*G35</f>
        <v>#VALUE!</v>
      </c>
    </row>
    <row r="36" spans="1:8" ht="15" customHeight="1">
      <c r="A36" s="65" t="s">
        <v>6</v>
      </c>
      <c r="B36" s="72">
        <v>20</v>
      </c>
      <c r="C36" s="72" t="s">
        <v>28</v>
      </c>
      <c r="D36" s="73" t="s">
        <v>63</v>
      </c>
      <c r="E36" s="68"/>
      <c r="F36" s="69"/>
      <c r="G36" s="57" t="s">
        <v>19</v>
      </c>
      <c r="H36" s="54" t="e">
        <f t="shared" si="7"/>
        <v>#VALUE!</v>
      </c>
    </row>
    <row r="37" spans="1:8" ht="15">
      <c r="A37" s="65" t="s">
        <v>7</v>
      </c>
      <c r="B37" s="72">
        <v>2</v>
      </c>
      <c r="C37" s="72" t="s">
        <v>28</v>
      </c>
      <c r="D37" s="73" t="s">
        <v>64</v>
      </c>
      <c r="E37" s="68"/>
      <c r="F37" s="69"/>
      <c r="G37" s="57" t="s">
        <v>19</v>
      </c>
      <c r="H37" s="54" t="e">
        <f t="shared" si="7"/>
        <v>#VALUE!</v>
      </c>
    </row>
    <row r="38" spans="1:8" ht="15">
      <c r="A38" s="65" t="s">
        <v>8</v>
      </c>
      <c r="B38" s="72">
        <v>5</v>
      </c>
      <c r="C38" s="72" t="s">
        <v>28</v>
      </c>
      <c r="D38" s="73" t="s">
        <v>65</v>
      </c>
      <c r="E38" s="68"/>
      <c r="F38" s="69"/>
      <c r="G38" s="57" t="s">
        <v>19</v>
      </c>
      <c r="H38" s="54" t="e">
        <f t="shared" si="7"/>
        <v>#VALUE!</v>
      </c>
    </row>
    <row r="39" spans="1:8" ht="15">
      <c r="A39" s="65" t="s">
        <v>29</v>
      </c>
      <c r="B39" s="72">
        <v>5</v>
      </c>
      <c r="C39" s="72" t="s">
        <v>28</v>
      </c>
      <c r="D39" s="73" t="s">
        <v>66</v>
      </c>
      <c r="E39" s="68"/>
      <c r="F39" s="69"/>
      <c r="G39" s="57" t="s">
        <v>19</v>
      </c>
      <c r="H39" s="54" t="e">
        <f t="shared" si="7"/>
        <v>#VALUE!</v>
      </c>
    </row>
    <row r="40" spans="1:8" ht="15">
      <c r="A40" s="65" t="s">
        <v>30</v>
      </c>
      <c r="B40" s="72">
        <v>2</v>
      </c>
      <c r="C40" s="72" t="s">
        <v>28</v>
      </c>
      <c r="D40" s="73" t="s">
        <v>67</v>
      </c>
      <c r="E40" s="68"/>
      <c r="F40" s="69"/>
      <c r="G40" s="57" t="s">
        <v>19</v>
      </c>
      <c r="H40" s="54" t="e">
        <f t="shared" si="7"/>
        <v>#VALUE!</v>
      </c>
    </row>
    <row r="41" spans="1:8" s="3" customFormat="1" ht="15" customHeight="1">
      <c r="A41" s="65" t="s">
        <v>31</v>
      </c>
      <c r="B41" s="72">
        <v>10</v>
      </c>
      <c r="C41" s="72" t="s">
        <v>28</v>
      </c>
      <c r="D41" s="73" t="s">
        <v>68</v>
      </c>
      <c r="E41" s="68"/>
      <c r="F41" s="69"/>
      <c r="G41" s="57" t="s">
        <v>19</v>
      </c>
      <c r="H41" s="54" t="e">
        <f t="shared" si="7"/>
        <v>#VALUE!</v>
      </c>
    </row>
    <row r="42" spans="1:8" s="3" customFormat="1" ht="15" customHeight="1">
      <c r="A42" s="65" t="s">
        <v>32</v>
      </c>
      <c r="B42" s="72">
        <v>1</v>
      </c>
      <c r="C42" s="72" t="s">
        <v>28</v>
      </c>
      <c r="D42" s="99" t="s">
        <v>69</v>
      </c>
      <c r="E42" s="68"/>
      <c r="F42" s="69"/>
      <c r="G42" s="57" t="s">
        <v>19</v>
      </c>
      <c r="H42" s="54" t="e">
        <f t="shared" si="7"/>
        <v>#VALUE!</v>
      </c>
    </row>
    <row r="43" spans="1:8" ht="15" customHeight="1">
      <c r="A43" s="65" t="s">
        <v>33</v>
      </c>
      <c r="B43" s="72">
        <v>3</v>
      </c>
      <c r="C43" s="72" t="s">
        <v>28</v>
      </c>
      <c r="D43" s="73" t="s">
        <v>70</v>
      </c>
      <c r="E43" s="68"/>
      <c r="F43" s="69"/>
      <c r="G43" s="57" t="s">
        <v>19</v>
      </c>
      <c r="H43" s="54" t="e">
        <f t="shared" si="7"/>
        <v>#VALUE!</v>
      </c>
    </row>
    <row r="44" spans="1:8" ht="15" customHeight="1">
      <c r="A44" s="65" t="s">
        <v>34</v>
      </c>
      <c r="B44" s="72">
        <v>5</v>
      </c>
      <c r="C44" s="72" t="s">
        <v>28</v>
      </c>
      <c r="D44" s="97" t="s">
        <v>71</v>
      </c>
      <c r="E44" s="68"/>
      <c r="F44" s="69"/>
      <c r="G44" s="57" t="s">
        <v>19</v>
      </c>
      <c r="H44" s="54" t="e">
        <f t="shared" si="7"/>
        <v>#VALUE!</v>
      </c>
    </row>
    <row r="45" spans="1:8" ht="15" customHeight="1">
      <c r="A45" s="65" t="s">
        <v>35</v>
      </c>
      <c r="B45" s="72">
        <v>5</v>
      </c>
      <c r="C45" s="72" t="s">
        <v>28</v>
      </c>
      <c r="D45" s="73" t="s">
        <v>72</v>
      </c>
      <c r="E45" s="68"/>
      <c r="F45" s="69"/>
      <c r="G45" s="57" t="s">
        <v>19</v>
      </c>
      <c r="H45" s="54" t="e">
        <f t="shared" si="7"/>
        <v>#VALUE!</v>
      </c>
    </row>
    <row r="46" spans="1:8" ht="15" customHeight="1">
      <c r="A46" s="70" t="s">
        <v>36</v>
      </c>
      <c r="B46" s="98">
        <v>5</v>
      </c>
      <c r="C46" s="72" t="s">
        <v>28</v>
      </c>
      <c r="D46" s="73" t="s">
        <v>73</v>
      </c>
      <c r="E46" s="68"/>
      <c r="F46" s="69"/>
      <c r="G46" s="57" t="s">
        <v>19</v>
      </c>
      <c r="H46" s="54" t="e">
        <f t="shared" si="7"/>
        <v>#VALUE!</v>
      </c>
    </row>
    <row r="47" spans="1:8" ht="15" customHeight="1">
      <c r="A47" s="65" t="s">
        <v>41</v>
      </c>
      <c r="B47" s="98">
        <v>1</v>
      </c>
      <c r="C47" s="72" t="s">
        <v>28</v>
      </c>
      <c r="D47" s="73" t="s">
        <v>74</v>
      </c>
      <c r="E47" s="68"/>
      <c r="F47" s="69"/>
      <c r="G47" s="57" t="s">
        <v>19</v>
      </c>
      <c r="H47" s="54" t="e">
        <f t="shared" si="7"/>
        <v>#VALUE!</v>
      </c>
    </row>
    <row r="48" spans="1:8" ht="15" customHeight="1">
      <c r="A48" s="65" t="s">
        <v>42</v>
      </c>
      <c r="B48" s="98">
        <v>2</v>
      </c>
      <c r="C48" s="72" t="s">
        <v>28</v>
      </c>
      <c r="D48" s="73" t="s">
        <v>75</v>
      </c>
      <c r="E48" s="68"/>
      <c r="F48" s="69"/>
      <c r="G48" s="57" t="s">
        <v>19</v>
      </c>
      <c r="H48" s="54" t="e">
        <f t="shared" si="7"/>
        <v>#VALUE!</v>
      </c>
    </row>
    <row r="49" spans="1:8" ht="15" customHeight="1">
      <c r="A49" s="65" t="s">
        <v>43</v>
      </c>
      <c r="B49" s="98">
        <v>1</v>
      </c>
      <c r="C49" s="72" t="s">
        <v>28</v>
      </c>
      <c r="D49" s="73" t="s">
        <v>76</v>
      </c>
      <c r="E49" s="68"/>
      <c r="F49" s="69"/>
      <c r="G49" s="57" t="s">
        <v>19</v>
      </c>
      <c r="H49" s="54" t="e">
        <f t="shared" si="7"/>
        <v>#VALUE!</v>
      </c>
    </row>
    <row r="50" spans="1:8" ht="15" customHeight="1">
      <c r="A50" s="65" t="s">
        <v>44</v>
      </c>
      <c r="B50" s="98">
        <v>1</v>
      </c>
      <c r="C50" s="72" t="s">
        <v>28</v>
      </c>
      <c r="D50" s="73" t="s">
        <v>77</v>
      </c>
      <c r="E50" s="68"/>
      <c r="F50" s="69"/>
      <c r="G50" s="57" t="s">
        <v>19</v>
      </c>
      <c r="H50" s="54" t="e">
        <f t="shared" si="7"/>
        <v>#VALUE!</v>
      </c>
    </row>
    <row r="51" spans="1:8" ht="15">
      <c r="A51" s="65" t="s">
        <v>46</v>
      </c>
      <c r="B51" s="98">
        <v>10</v>
      </c>
      <c r="C51" s="72" t="s">
        <v>28</v>
      </c>
      <c r="D51" s="73" t="s">
        <v>78</v>
      </c>
      <c r="E51" s="68"/>
      <c r="F51" s="69"/>
      <c r="G51" s="57" t="s">
        <v>19</v>
      </c>
      <c r="H51" s="54" t="e">
        <f t="shared" si="6"/>
        <v>#VALUE!</v>
      </c>
    </row>
    <row r="52" spans="1:8" ht="15" customHeight="1">
      <c r="A52" s="65" t="s">
        <v>47</v>
      </c>
      <c r="B52" s="98">
        <v>10</v>
      </c>
      <c r="C52" s="72" t="s">
        <v>28</v>
      </c>
      <c r="D52" s="73" t="s">
        <v>79</v>
      </c>
      <c r="E52" s="68"/>
      <c r="F52" s="69"/>
      <c r="G52" s="57" t="s">
        <v>19</v>
      </c>
      <c r="H52" s="54" t="e">
        <f t="shared" si="6"/>
        <v>#VALUE!</v>
      </c>
    </row>
    <row r="53" spans="1:8" ht="15">
      <c r="A53" s="65" t="s">
        <v>48</v>
      </c>
      <c r="B53" s="98">
        <v>15</v>
      </c>
      <c r="C53" s="72" t="s">
        <v>28</v>
      </c>
      <c r="D53" s="73" t="s">
        <v>80</v>
      </c>
      <c r="E53" s="68"/>
      <c r="F53" s="69"/>
      <c r="G53" s="57" t="s">
        <v>19</v>
      </c>
      <c r="H53" s="54" t="e">
        <f t="shared" si="6"/>
        <v>#VALUE!</v>
      </c>
    </row>
    <row r="54" spans="1:8" ht="15">
      <c r="A54" s="65" t="s">
        <v>49</v>
      </c>
      <c r="B54" s="98">
        <v>1</v>
      </c>
      <c r="C54" s="72" t="s">
        <v>28</v>
      </c>
      <c r="D54" s="73" t="s">
        <v>81</v>
      </c>
      <c r="E54" s="68"/>
      <c r="F54" s="69"/>
      <c r="G54" s="57" t="s">
        <v>19</v>
      </c>
      <c r="H54" s="54" t="e">
        <f t="shared" si="6"/>
        <v>#VALUE!</v>
      </c>
    </row>
    <row r="55" spans="1:8" ht="15">
      <c r="A55" s="65" t="s">
        <v>50</v>
      </c>
      <c r="B55" s="98">
        <v>2</v>
      </c>
      <c r="C55" s="72" t="s">
        <v>28</v>
      </c>
      <c r="D55" s="73" t="s">
        <v>82</v>
      </c>
      <c r="E55" s="68"/>
      <c r="F55" s="69"/>
      <c r="G55" s="57" t="s">
        <v>19</v>
      </c>
      <c r="H55" s="54" t="e">
        <f t="shared" si="6"/>
        <v>#VALUE!</v>
      </c>
    </row>
    <row r="56" spans="1:8" ht="15">
      <c r="A56" s="65" t="s">
        <v>51</v>
      </c>
      <c r="B56" s="98">
        <v>2</v>
      </c>
      <c r="C56" s="72" t="s">
        <v>83</v>
      </c>
      <c r="D56" s="73" t="s">
        <v>84</v>
      </c>
      <c r="E56" s="68"/>
      <c r="F56" s="69"/>
      <c r="G56" s="57" t="s">
        <v>19</v>
      </c>
      <c r="H56" s="54" t="e">
        <f t="shared" si="6"/>
        <v>#VALUE!</v>
      </c>
    </row>
    <row r="57" spans="1:8" s="3" customFormat="1" ht="15" customHeight="1">
      <c r="A57" s="65" t="s">
        <v>52</v>
      </c>
      <c r="B57" s="98">
        <v>2</v>
      </c>
      <c r="C57" s="72" t="s">
        <v>40</v>
      </c>
      <c r="D57" s="101" t="s">
        <v>85</v>
      </c>
      <c r="E57" s="68"/>
      <c r="F57" s="69"/>
      <c r="G57" s="57" t="s">
        <v>19</v>
      </c>
      <c r="H57" s="54" t="e">
        <f t="shared" si="6"/>
        <v>#VALUE!</v>
      </c>
    </row>
    <row r="58" spans="1:8" s="3" customFormat="1" ht="15" customHeight="1">
      <c r="A58" s="65" t="s">
        <v>53</v>
      </c>
      <c r="B58" s="98">
        <v>1</v>
      </c>
      <c r="C58" s="72" t="s">
        <v>40</v>
      </c>
      <c r="D58" s="73" t="s">
        <v>86</v>
      </c>
      <c r="E58" s="68"/>
      <c r="F58" s="69"/>
      <c r="G58" s="57" t="s">
        <v>19</v>
      </c>
      <c r="H58" s="54" t="e">
        <f t="shared" si="6"/>
        <v>#VALUE!</v>
      </c>
    </row>
    <row r="59" spans="1:8" ht="15" customHeight="1">
      <c r="A59" s="65" t="s">
        <v>54</v>
      </c>
      <c r="B59" s="98">
        <v>1</v>
      </c>
      <c r="C59" s="72" t="s">
        <v>28</v>
      </c>
      <c r="D59" s="73" t="s">
        <v>87</v>
      </c>
      <c r="E59" s="68"/>
      <c r="F59" s="69"/>
      <c r="G59" s="57" t="s">
        <v>19</v>
      </c>
      <c r="H59" s="54" t="e">
        <f aca="true" t="shared" si="8" ref="H59:H62">B59*G59</f>
        <v>#VALUE!</v>
      </c>
    </row>
    <row r="60" spans="1:8" ht="15" customHeight="1">
      <c r="A60" s="65" t="s">
        <v>55</v>
      </c>
      <c r="B60" s="98">
        <v>1</v>
      </c>
      <c r="C60" s="72" t="s">
        <v>28</v>
      </c>
      <c r="D60" s="99" t="s">
        <v>88</v>
      </c>
      <c r="E60" s="68"/>
      <c r="F60" s="69"/>
      <c r="G60" s="57" t="s">
        <v>19</v>
      </c>
      <c r="H60" s="54" t="e">
        <f t="shared" si="8"/>
        <v>#VALUE!</v>
      </c>
    </row>
    <row r="61" spans="1:8" ht="15" customHeight="1">
      <c r="A61" s="65" t="s">
        <v>56</v>
      </c>
      <c r="B61" s="98">
        <v>10</v>
      </c>
      <c r="C61" s="72" t="s">
        <v>28</v>
      </c>
      <c r="D61" s="99" t="s">
        <v>89</v>
      </c>
      <c r="E61" s="68"/>
      <c r="F61" s="69"/>
      <c r="G61" s="57" t="s">
        <v>19</v>
      </c>
      <c r="H61" s="54" t="e">
        <f t="shared" si="8"/>
        <v>#VALUE!</v>
      </c>
    </row>
    <row r="62" spans="1:8" ht="15" customHeight="1" thickBot="1">
      <c r="A62" s="136" t="s">
        <v>57</v>
      </c>
      <c r="B62" s="137">
        <v>1</v>
      </c>
      <c r="C62" s="137" t="s">
        <v>28</v>
      </c>
      <c r="D62" s="138" t="s">
        <v>90</v>
      </c>
      <c r="E62" s="139"/>
      <c r="F62" s="140"/>
      <c r="G62" s="141" t="s">
        <v>19</v>
      </c>
      <c r="H62" s="142" t="e">
        <f t="shared" si="8"/>
        <v>#VALUE!</v>
      </c>
    </row>
    <row r="63" spans="1:8" ht="15" customHeight="1" thickBot="1">
      <c r="A63" s="143"/>
      <c r="B63" s="144"/>
      <c r="C63" s="145"/>
      <c r="D63" s="146" t="s">
        <v>39</v>
      </c>
      <c r="E63" s="132"/>
      <c r="F63" s="133"/>
      <c r="G63" s="147" t="e">
        <f>SUM(H31:H62)</f>
        <v>#VALUE!</v>
      </c>
      <c r="H63" s="148" t="e">
        <f>SUM(#REF!)</f>
        <v>#REF!</v>
      </c>
    </row>
    <row r="64" spans="1:8" ht="15" customHeight="1" thickBot="1">
      <c r="A64" s="149"/>
      <c r="B64" s="44"/>
      <c r="C64" s="33"/>
      <c r="D64" s="34" t="s">
        <v>38</v>
      </c>
      <c r="E64" s="35"/>
      <c r="F64" s="35">
        <v>21358</v>
      </c>
      <c r="G64" s="36"/>
      <c r="H64" s="150"/>
    </row>
    <row r="65" spans="1:8" ht="19" thickBot="1">
      <c r="A65" s="24"/>
      <c r="B65" s="45"/>
      <c r="C65" s="25"/>
      <c r="D65" s="26" t="s">
        <v>14</v>
      </c>
      <c r="E65" s="87"/>
      <c r="F65" s="88"/>
      <c r="G65" s="87" t="e">
        <f>SUM(G26+G63)</f>
        <v>#VALUE!</v>
      </c>
      <c r="H65" s="88"/>
    </row>
    <row r="66" spans="1:8" ht="18.5">
      <c r="A66" s="4"/>
      <c r="B66" s="46"/>
      <c r="C66" s="4"/>
      <c r="D66" s="29"/>
      <c r="E66" s="30"/>
      <c r="F66" s="30"/>
      <c r="G66" s="30"/>
      <c r="H66" s="30"/>
    </row>
    <row r="67" spans="1:6" ht="15">
      <c r="A67" s="13" t="s">
        <v>23</v>
      </c>
      <c r="B67" s="14"/>
      <c r="C67" s="13"/>
      <c r="D67" s="15"/>
      <c r="E67" s="15"/>
      <c r="F67" s="10"/>
    </row>
    <row r="68" spans="1:6" ht="15">
      <c r="A68" s="13" t="s">
        <v>24</v>
      </c>
      <c r="B68" s="14"/>
      <c r="C68" s="13"/>
      <c r="D68" s="15"/>
      <c r="E68" s="15"/>
      <c r="F68" s="10"/>
    </row>
    <row r="69" spans="1:8" ht="15">
      <c r="A69" s="16" t="s">
        <v>16</v>
      </c>
      <c r="B69" s="91" t="s">
        <v>22</v>
      </c>
      <c r="C69" s="91"/>
      <c r="D69" s="91"/>
      <c r="F69" s="10"/>
      <c r="G69" s="28" t="s">
        <v>18</v>
      </c>
      <c r="H69" s="18"/>
    </row>
    <row r="70" spans="1:6" ht="15">
      <c r="A70" s="17"/>
      <c r="B70" s="20"/>
      <c r="C70" s="18"/>
      <c r="D70" s="19"/>
      <c r="E70" s="18"/>
      <c r="F70" s="10"/>
    </row>
    <row r="71" spans="1:6" ht="15">
      <c r="A71" s="17"/>
      <c r="B71" s="20"/>
      <c r="C71" s="18"/>
      <c r="D71" s="19"/>
      <c r="E71" s="18"/>
      <c r="F71" s="10"/>
    </row>
    <row r="72" spans="1:6" ht="15">
      <c r="A72" s="17"/>
      <c r="B72" s="20"/>
      <c r="C72" s="18"/>
      <c r="D72" s="19"/>
      <c r="E72" s="18"/>
      <c r="F72" s="10"/>
    </row>
    <row r="73" spans="1:6" ht="15">
      <c r="A73" s="20"/>
      <c r="B73" s="20"/>
      <c r="C73" s="21"/>
      <c r="D73" s="22"/>
      <c r="E73" s="22"/>
      <c r="F73" s="10"/>
    </row>
    <row r="74" spans="1:8" ht="15">
      <c r="A74" s="15"/>
      <c r="B74" s="47"/>
      <c r="C74" s="15"/>
      <c r="D74" s="92" t="s">
        <v>25</v>
      </c>
      <c r="E74" s="92"/>
      <c r="F74" s="92"/>
      <c r="G74" s="92"/>
      <c r="H74" s="27"/>
    </row>
    <row r="75" spans="1:8" ht="15">
      <c r="A75" s="15"/>
      <c r="B75" s="20"/>
      <c r="C75" s="21"/>
      <c r="D75" s="85" t="s">
        <v>21</v>
      </c>
      <c r="E75" s="85"/>
      <c r="F75" s="85"/>
      <c r="G75" s="85"/>
      <c r="H75" s="21"/>
    </row>
    <row r="76" spans="1:8" ht="15">
      <c r="A76" s="4"/>
      <c r="B76" s="46"/>
      <c r="C76" s="4"/>
      <c r="D76" s="85" t="s">
        <v>20</v>
      </c>
      <c r="E76" s="85"/>
      <c r="F76" s="85"/>
      <c r="G76" s="85"/>
      <c r="H76" s="21"/>
    </row>
    <row r="77" spans="1:6" ht="15">
      <c r="A77" s="4"/>
      <c r="B77" s="46"/>
      <c r="C77" s="4"/>
      <c r="D77" s="7"/>
      <c r="E77" s="10"/>
      <c r="F77" s="10"/>
    </row>
    <row r="78" spans="1:6" ht="15">
      <c r="A78" s="4"/>
      <c r="B78" s="46"/>
      <c r="C78" s="4"/>
      <c r="D78" s="7"/>
      <c r="E78" s="10"/>
      <c r="F78" s="10"/>
    </row>
    <row r="79" spans="1:6" ht="15">
      <c r="A79" s="4"/>
      <c r="B79" s="46"/>
      <c r="C79" s="4"/>
      <c r="D79" s="7"/>
      <c r="E79" s="10"/>
      <c r="F79" s="10"/>
    </row>
    <row r="80" spans="1:6" ht="15">
      <c r="A80" s="4"/>
      <c r="B80" s="46"/>
      <c r="C80" s="4"/>
      <c r="D80" s="7"/>
      <c r="E80" s="10"/>
      <c r="F80" s="10"/>
    </row>
    <row r="81" spans="1:6" ht="15">
      <c r="A81" s="4"/>
      <c r="B81" s="46"/>
      <c r="C81" s="4"/>
      <c r="D81" s="7"/>
      <c r="E81" s="10"/>
      <c r="F81" s="10"/>
    </row>
    <row r="82" spans="1:6" ht="15">
      <c r="A82" s="4"/>
      <c r="B82" s="46"/>
      <c r="C82" s="4"/>
      <c r="D82" s="7"/>
      <c r="E82" s="10"/>
      <c r="F82" s="10"/>
    </row>
    <row r="83" spans="1:6" ht="15">
      <c r="A83" s="4"/>
      <c r="B83" s="46"/>
      <c r="C83" s="4"/>
      <c r="D83" s="7"/>
      <c r="E83" s="10"/>
      <c r="F83" s="10"/>
    </row>
    <row r="84" spans="1:6" ht="15">
      <c r="A84" s="4"/>
      <c r="B84" s="48"/>
      <c r="C84" s="6"/>
      <c r="D84" s="8"/>
      <c r="E84" s="12"/>
      <c r="F84" s="10"/>
    </row>
    <row r="85" spans="1:6" ht="15">
      <c r="A85" s="4"/>
      <c r="B85" s="48"/>
      <c r="C85" s="6"/>
      <c r="D85" s="8"/>
      <c r="E85" s="12"/>
      <c r="F85" s="10"/>
    </row>
    <row r="86" spans="1:6" ht="15">
      <c r="A86" s="4"/>
      <c r="B86" s="46"/>
      <c r="C86" s="5"/>
      <c r="D86" s="7"/>
      <c r="E86" s="10"/>
      <c r="F86" s="11"/>
    </row>
  </sheetData>
  <mergeCells count="13">
    <mergeCell ref="D76:G76"/>
    <mergeCell ref="A2:H2"/>
    <mergeCell ref="D75:G75"/>
    <mergeCell ref="E65:F65"/>
    <mergeCell ref="G65:H65"/>
    <mergeCell ref="A3:H3"/>
    <mergeCell ref="B69:D69"/>
    <mergeCell ref="D74:G74"/>
    <mergeCell ref="G26:H26"/>
    <mergeCell ref="E26:F26"/>
    <mergeCell ref="E63:F63"/>
    <mergeCell ref="G63:H63"/>
    <mergeCell ref="E27:F27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68" r:id="rId1"/>
  <headerFooter>
    <oddFooter>&amp;L&amp;F&amp;RStránka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5956A4-EE37-4D37-A4A5-54BA1D626B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213802-73BB-4145-925D-19B5E556F7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7DB7EC-71A3-4B90-AE3F-6C9DA1E890CC}">
  <ds:schemaRefs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2022-09-16T14:44:51Z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