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2"/>
  <workbookPr filterPrivacy="1" defaultThemeVersion="124226"/>
  <bookViews>
    <workbookView xWindow="9610" yWindow="3450" windowWidth="28790" windowHeight="15460" activeTab="0"/>
  </bookViews>
  <sheets>
    <sheet name="zámečnický" sheetId="19" r:id="rId1"/>
  </sheets>
  <definedNames/>
  <calcPr calcId="191029"/>
</workbook>
</file>

<file path=xl/sharedStrings.xml><?xml version="1.0" encoding="utf-8"?>
<sst xmlns="http://schemas.openxmlformats.org/spreadsheetml/2006/main" count="187" uniqueCount="88">
  <si>
    <t>MJ</t>
  </si>
  <si>
    <t>1.</t>
  </si>
  <si>
    <t>2.</t>
  </si>
  <si>
    <t>3.</t>
  </si>
  <si>
    <t>4.</t>
  </si>
  <si>
    <t>5.</t>
  </si>
  <si>
    <t>6.</t>
  </si>
  <si>
    <t>7.</t>
  </si>
  <si>
    <t>8.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</si>
  <si>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</si>
  <si>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</si>
  <si>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</si>
  <si>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</si>
  <si>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</si>
  <si>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</si>
  <si>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</si>
  <si>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</si>
  <si>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Příloha č. 1 - Specifikace předmětu koupě / veřejné zakázky</t>
  </si>
  <si>
    <t>(datum v elektronickém podpisu)</t>
  </si>
  <si>
    <t>doplnit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</si>
  <si>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</si>
  <si>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</si>
  <si>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</si>
  <si>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</si>
  <si>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</si>
  <si>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</si>
  <si>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Dodávka pro Ubytovací služby a Stravovací služby, převezme Stupková Jaroslava tel. 596996441, sklad údržby - místnost č. A1/16, Studentská 1770/1, Ostrava - Poruba, 700 32</t>
  </si>
  <si>
    <t>Mezisoučet za Ubytovací služby a Stravovací služby:</t>
  </si>
  <si>
    <t>ks</t>
  </si>
  <si>
    <t>9.</t>
  </si>
  <si>
    <t>10.</t>
  </si>
  <si>
    <t>11.</t>
  </si>
  <si>
    <t>12.</t>
  </si>
  <si>
    <t>13.</t>
  </si>
  <si>
    <t>14.</t>
  </si>
  <si>
    <t>15.</t>
  </si>
  <si>
    <t>16.</t>
  </si>
  <si>
    <t>Předmět dodávky do skladu údržby 976, místnost G112A, na ulici 17. listopadu 15, Ostrava-Poruba, převezme Renáta Polanská, telefon +420597323344</t>
  </si>
  <si>
    <t>Předpokládaná kupní cena:</t>
  </si>
  <si>
    <t>Mezisoučet za sklad údržby:</t>
  </si>
  <si>
    <t>KS</t>
  </si>
  <si>
    <t>17.</t>
  </si>
  <si>
    <t>Dodávka do skladu energetiky, převezme Uramová Milena, t.č. 597 321 217, místnost B 109 (Sklad elektro), 17.listopadu 15, Ostrava - Poruba</t>
  </si>
  <si>
    <t>Cena za jed. bez DPH</t>
  </si>
  <si>
    <t>Cena celkem bez DPH</t>
  </si>
  <si>
    <t>ekol.pop. bez DPH</t>
  </si>
  <si>
    <t>Mezisoučet za sklad energetiky:</t>
  </si>
  <si>
    <t>Dodávka zámečnického materiálu 9/2022</t>
  </si>
  <si>
    <t>ventilátor do potrubí axiální plastový s přepínačem rychlosti Ø 100 mm</t>
  </si>
  <si>
    <t>kovová spojka vnější Ø 100 mm</t>
  </si>
  <si>
    <t>filtr vzduchu do potrubí pro zachytávání nečistot Ø 100 mm</t>
  </si>
  <si>
    <t>18.</t>
  </si>
  <si>
    <t>19.</t>
  </si>
  <si>
    <t>20.</t>
  </si>
  <si>
    <t>Pilové děrovky Bosch 5 dílná sada 60-92mm     2607019451</t>
  </si>
  <si>
    <t>Pistol vytlačovací polouz. 38001</t>
  </si>
  <si>
    <t>Milwaukee Aku kruhový vysavač M18 CV-O</t>
  </si>
  <si>
    <t>Brašna na nářadí hluboká   2029693</t>
  </si>
  <si>
    <t>Vidiový vrták 6 x 100 mm PROFI</t>
  </si>
  <si>
    <t>Vidiový vrták 5 x 85 mm PROFI</t>
  </si>
  <si>
    <t>Míchadlo stavební 1600W     26570532</t>
  </si>
  <si>
    <t>Kleště SIKO s tlač. 400mm 17080 FESTA      2364219</t>
  </si>
  <si>
    <t>Kotouč diamantový brusný 125mm dvouřadý</t>
  </si>
  <si>
    <t>Kabel prodlužovací s vypínačem 3 zásuvky 3m 3x 1,5mm</t>
  </si>
  <si>
    <t>Kabel prodlužovací s vypínačem 3 zásuvky 5m 3x 1,5mm</t>
  </si>
  <si>
    <t>Matice přesná M8 DIN 934 zinek bílý 8,8   bal/100ks</t>
  </si>
  <si>
    <t xml:space="preserve">Značkovací spray  500ml </t>
  </si>
  <si>
    <t>Hmoždinky fischer UX 8x50</t>
  </si>
  <si>
    <t>Hmoždinky fischer UX 10x60</t>
  </si>
  <si>
    <t>Hmoždinky fischer UX 12x70</t>
  </si>
  <si>
    <t>Silikonový spray 400ml</t>
  </si>
  <si>
    <t>Pozink spray</t>
  </si>
  <si>
    <t>Fab vložka 200RSD/29+35 5 klíčů</t>
  </si>
  <si>
    <t>Montážní pěna  500ml</t>
  </si>
  <si>
    <t>Vruty 4,5x60 (křížová hlava)</t>
  </si>
  <si>
    <t>Chemoprén Pattex extrém 800ml</t>
  </si>
  <si>
    <t>CEMIX jádrová omítka ruční jemná pro omítání stěn a stropů ve vnějším prostředí, spotřeba cca 22kg/m2 při tloušťce 15mm, BALENÍ PO 25kg</t>
  </si>
  <si>
    <t>Cement portlanský 32,5R</t>
  </si>
  <si>
    <t>Lepidlo MAMUT GLUE DENBRAVEN 290ml</t>
  </si>
  <si>
    <t>GLYFO KLASIK STRONG 1L ( herbicid na trávu )</t>
  </si>
  <si>
    <t>Motyka plochá 12,5 cm s násadou 120cm</t>
  </si>
  <si>
    <t>Sádra bílá modelářská, doba tuhnutí 12min. balení 1kg</t>
  </si>
  <si>
    <t>Hák lustrový 80mm, zinek</t>
  </si>
  <si>
    <t xml:space="preserve">Konzola bílá na police 200x150mm, nosnost 20kg, art.no. 045035 </t>
  </si>
  <si>
    <t>Bílý tmel akrylátový SILVER LINE přetíratelný na sádrokarton,zdivo, 310ml</t>
  </si>
  <si>
    <t>Adhézní můstek koncentrát DENBRAVEN 5KG</t>
  </si>
  <si>
    <t>Plášť 20x1,75 KENDA KHAN K-935 (47-406)</t>
  </si>
  <si>
    <t>Duše 20x1,75/47-406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</si>
</sst>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424242"/>
      <name val="Calibri"/>
      <family val="2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12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0" xfId="20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/>
    </xf>
    <xf numFmtId="164" fontId="11" fillId="0" borderId="0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right" vertical="center" wrapText="1"/>
      <protection/>
    </xf>
    <xf numFmtId="164" fontId="7" fillId="0" borderId="3" xfId="0" applyNumberFormat="1" applyFont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right" vertical="center"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164" fontId="10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 applyProtection="1">
      <alignment horizontal="center" vertical="center" wrapText="1"/>
      <protection/>
    </xf>
    <xf numFmtId="164" fontId="8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horizontal="right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right" vertical="center" wrapText="1"/>
      <protection/>
    </xf>
    <xf numFmtId="0" fontId="4" fillId="3" borderId="5" xfId="0" applyFont="1" applyFill="1" applyBorder="1" applyAlignment="1" applyProtection="1">
      <alignment horizontal="right" vertical="center" wrapText="1"/>
      <protection/>
    </xf>
    <xf numFmtId="0" fontId="5" fillId="0" borderId="3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164" fontId="0" fillId="0" borderId="12" xfId="0" applyNumberFormat="1" applyFont="1" applyBorder="1" applyAlignment="1">
      <alignment horizontal="right" vertical="center"/>
    </xf>
    <xf numFmtId="164" fontId="18" fillId="2" borderId="13" xfId="0" applyNumberFormat="1" applyFont="1" applyFill="1" applyBorder="1" applyAlignment="1" applyProtection="1">
      <alignment horizontal="right" vertical="center"/>
      <protection locked="0"/>
    </xf>
    <xf numFmtId="164" fontId="0" fillId="0" borderId="14" xfId="0" applyNumberFormat="1" applyFont="1" applyBorder="1" applyAlignment="1">
      <alignment horizontal="right" vertical="center"/>
    </xf>
    <xf numFmtId="164" fontId="18" fillId="2" borderId="1" xfId="0" applyNumberFormat="1" applyFont="1" applyFill="1" applyBorder="1" applyAlignment="1" applyProtection="1">
      <alignment horizontal="right" vertical="center"/>
      <protection locked="0"/>
    </xf>
    <xf numFmtId="164" fontId="3" fillId="2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16" xfId="0" applyFont="1" applyFill="1" applyBorder="1" applyAlignment="1" applyProtection="1">
      <alignment horizontal="right" vertical="center" wrapText="1"/>
      <protection/>
    </xf>
    <xf numFmtId="164" fontId="4" fillId="0" borderId="17" xfId="0" applyNumberFormat="1" applyFont="1" applyBorder="1" applyAlignment="1">
      <alignment horizontal="right" vertical="center"/>
    </xf>
    <xf numFmtId="164" fontId="4" fillId="0" borderId="16" xfId="0" applyNumberFormat="1" applyFont="1" applyBorder="1" applyAlignment="1">
      <alignment horizontal="right" vertical="center"/>
    </xf>
    <xf numFmtId="164" fontId="9" fillId="0" borderId="18" xfId="0" applyNumberFormat="1" applyFont="1" applyBorder="1" applyAlignment="1" applyProtection="1">
      <alignment horizontal="right" vertical="center"/>
      <protection/>
    </xf>
    <xf numFmtId="164" fontId="9" fillId="0" borderId="19" xfId="0" applyNumberFormat="1" applyFont="1" applyBorder="1" applyAlignment="1" applyProtection="1">
      <alignment horizontal="right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18" fillId="0" borderId="13" xfId="0" applyNumberFormat="1" applyFont="1" applyBorder="1" applyAlignment="1" applyProtection="1">
      <alignment horizontal="right" vertical="center"/>
      <protection locked="0"/>
    </xf>
    <xf numFmtId="164" fontId="18" fillId="0" borderId="13" xfId="0" applyNumberFormat="1" applyFont="1" applyBorder="1" applyAlignment="1">
      <alignment horizontal="right" vertical="center"/>
    </xf>
    <xf numFmtId="164" fontId="18" fillId="0" borderId="1" xfId="0" applyNumberFormat="1" applyFont="1" applyBorder="1" applyAlignment="1" applyProtection="1">
      <alignment horizontal="right" vertical="center"/>
      <protection locked="0"/>
    </xf>
    <xf numFmtId="164" fontId="18" fillId="0" borderId="1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9" fillId="0" borderId="1" xfId="0" applyFont="1" applyBorder="1"/>
    <xf numFmtId="0" fontId="19" fillId="0" borderId="13" xfId="0" applyFont="1" applyBorder="1"/>
    <xf numFmtId="164" fontId="9" fillId="3" borderId="18" xfId="0" applyNumberFormat="1" applyFont="1" applyFill="1" applyBorder="1" applyAlignment="1" applyProtection="1">
      <alignment horizontal="center" vertical="center" wrapText="1"/>
      <protection/>
    </xf>
    <xf numFmtId="164" fontId="8" fillId="3" borderId="19" xfId="0" applyNumberFormat="1" applyFont="1" applyFill="1" applyBorder="1" applyAlignment="1" applyProtection="1">
      <alignment horizontal="center" vertical="center" wrapText="1"/>
      <protection/>
    </xf>
    <xf numFmtId="164" fontId="9" fillId="0" borderId="13" xfId="0" applyNumberFormat="1" applyFont="1" applyBorder="1" applyAlignment="1" applyProtection="1">
      <alignment horizontal="right" vertical="center"/>
      <protection/>
    </xf>
    <xf numFmtId="164" fontId="9" fillId="0" borderId="14" xfId="0" applyNumberFormat="1" applyFont="1" applyBorder="1" applyAlignment="1" applyProtection="1">
      <alignment horizontal="right" vertical="center"/>
      <protection/>
    </xf>
    <xf numFmtId="164" fontId="3" fillId="0" borderId="1" xfId="0" applyNumberFormat="1" applyFont="1" applyBorder="1"/>
    <xf numFmtId="0" fontId="16" fillId="0" borderId="21" xfId="0" applyFont="1" applyBorder="1" applyAlignment="1">
      <alignment horizontal="center" vertical="center"/>
    </xf>
    <xf numFmtId="164" fontId="3" fillId="0" borderId="22" xfId="0" applyNumberFormat="1" applyFont="1" applyBorder="1"/>
    <xf numFmtId="164" fontId="3" fillId="2" borderId="22" xfId="0" applyNumberFormat="1" applyFont="1" applyFill="1" applyBorder="1" applyAlignment="1" applyProtection="1">
      <alignment horizontal="right" vertical="center"/>
      <protection locked="0"/>
    </xf>
    <xf numFmtId="164" fontId="0" fillId="0" borderId="23" xfId="0" applyNumberFormat="1" applyFont="1" applyBorder="1" applyAlignment="1">
      <alignment horizontal="right" vertical="center"/>
    </xf>
    <xf numFmtId="0" fontId="6" fillId="3" borderId="24" xfId="0" applyFont="1" applyFill="1" applyBorder="1" applyAlignment="1" applyProtection="1">
      <alignment horizontal="center" vertical="center" wrapText="1"/>
      <protection/>
    </xf>
    <xf numFmtId="0" fontId="4" fillId="3" borderId="25" xfId="0" applyFont="1" applyFill="1" applyBorder="1" applyAlignment="1" applyProtection="1">
      <alignment horizontal="right" vertical="center" wrapText="1"/>
      <protection/>
    </xf>
    <xf numFmtId="0" fontId="4" fillId="3" borderId="25" xfId="0" applyFont="1" applyFill="1" applyBorder="1" applyAlignment="1" applyProtection="1">
      <alignment horizontal="center" vertical="center" wrapText="1"/>
      <protection/>
    </xf>
    <xf numFmtId="0" fontId="2" fillId="3" borderId="25" xfId="0" applyFont="1" applyFill="1" applyBorder="1" applyAlignment="1">
      <alignment horizontal="center" vertical="center" wrapText="1"/>
    </xf>
    <xf numFmtId="164" fontId="10" fillId="3" borderId="25" xfId="0" applyNumberFormat="1" applyFont="1" applyFill="1" applyBorder="1" applyAlignment="1">
      <alignment horizontal="center" vertical="center" wrapText="1"/>
    </xf>
    <xf numFmtId="164" fontId="9" fillId="3" borderId="25" xfId="0" applyNumberFormat="1" applyFont="1" applyFill="1" applyBorder="1" applyAlignment="1" applyProtection="1">
      <alignment horizontal="center" vertical="center" wrapText="1"/>
      <protection/>
    </xf>
    <xf numFmtId="164" fontId="8" fillId="3" borderId="26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64" fontId="11" fillId="0" borderId="3" xfId="0" applyNumberFormat="1" applyFont="1" applyBorder="1" applyAlignment="1" applyProtection="1">
      <alignment horizontal="right" vertical="center"/>
      <protection/>
    </xf>
    <xf numFmtId="164" fontId="11" fillId="0" borderId="27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9" fillId="0" borderId="7" xfId="0" applyNumberFormat="1" applyFont="1" applyBorder="1" applyAlignment="1" applyProtection="1">
      <alignment horizontal="right" vertical="center"/>
      <protection/>
    </xf>
    <xf numFmtId="164" fontId="9" fillId="0" borderId="28" xfId="0" applyNumberFormat="1" applyFont="1" applyBorder="1" applyAlignment="1" applyProtection="1">
      <alignment horizontal="right" vertical="center"/>
      <protection/>
    </xf>
    <xf numFmtId="164" fontId="4" fillId="0" borderId="29" xfId="0" applyNumberFormat="1" applyFont="1" applyBorder="1" applyAlignment="1">
      <alignment horizontal="right" vertical="center"/>
    </xf>
    <xf numFmtId="164" fontId="4" fillId="0" borderId="30" xfId="0" applyNumberFormat="1" applyFont="1" applyBorder="1" applyAlignment="1">
      <alignment horizontal="right" vertical="center"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" fontId="18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/>
    <xf numFmtId="1" fontId="18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72"/>
  <sheetViews>
    <sheetView tabSelected="1" zoomScale="80" zoomScaleNormal="80" workbookViewId="0" topLeftCell="A1">
      <selection activeCell="K22" sqref="K22"/>
    </sheetView>
  </sheetViews>
  <sheetFormatPr defaultColWidth="9.140625" defaultRowHeight="15"/>
  <cols>
    <col min="1" max="1" width="4.28125" style="2" customWidth="1"/>
    <col min="2" max="2" width="5.140625" style="56" bestFit="1" customWidth="1"/>
    <col min="3" max="3" width="4.421875" style="1" customWidth="1"/>
    <col min="4" max="4" width="83.57421875" style="1" customWidth="1"/>
    <col min="5" max="5" width="11.57421875" style="9" hidden="1" customWidth="1"/>
    <col min="6" max="6" width="0.42578125" style="9" customWidth="1"/>
    <col min="7" max="7" width="13.8515625" style="9" customWidth="1"/>
    <col min="8" max="8" width="14.140625" style="9" customWidth="1"/>
    <col min="9" max="16384" width="9.140625" style="1" customWidth="1"/>
  </cols>
  <sheetData>
    <row r="2" spans="1:8" ht="16" customHeight="1">
      <c r="A2" s="102" t="s">
        <v>17</v>
      </c>
      <c r="B2" s="102"/>
      <c r="C2" s="102"/>
      <c r="D2" s="102"/>
      <c r="E2" s="102"/>
      <c r="F2" s="102"/>
      <c r="G2" s="102"/>
      <c r="H2" s="102"/>
    </row>
    <row r="3" spans="1:8" s="3" customFormat="1" ht="16" customHeight="1">
      <c r="A3" s="105" t="s">
        <v>47</v>
      </c>
      <c r="B3" s="106"/>
      <c r="C3" s="106"/>
      <c r="D3" s="106"/>
      <c r="E3" s="106"/>
      <c r="F3" s="106"/>
      <c r="G3" s="106"/>
      <c r="H3" s="106"/>
    </row>
    <row r="4" spans="1:8" s="3" customFormat="1" ht="16" customHeight="1" thickBot="1">
      <c r="A4" s="32"/>
      <c r="B4" s="48"/>
      <c r="C4" s="33"/>
      <c r="D4" s="33"/>
      <c r="E4" s="33"/>
      <c r="F4" s="33"/>
      <c r="G4" s="33"/>
      <c r="H4" s="33"/>
    </row>
    <row r="5" spans="1:8" s="3" customFormat="1" ht="47.15" customHeight="1" thickBot="1">
      <c r="A5" s="94" t="s">
        <v>15</v>
      </c>
      <c r="B5" s="95" t="s">
        <v>9</v>
      </c>
      <c r="C5" s="96" t="s">
        <v>0</v>
      </c>
      <c r="D5" s="97" t="s">
        <v>26</v>
      </c>
      <c r="E5" s="98" t="s">
        <v>12</v>
      </c>
      <c r="F5" s="98" t="s">
        <v>13</v>
      </c>
      <c r="G5" s="99" t="s">
        <v>10</v>
      </c>
      <c r="H5" s="100" t="s">
        <v>11</v>
      </c>
    </row>
    <row r="6" spans="1:8" ht="15">
      <c r="A6" s="90" t="s">
        <v>1</v>
      </c>
      <c r="B6" s="118">
        <v>1000</v>
      </c>
      <c r="C6" s="119" t="s">
        <v>28</v>
      </c>
      <c r="D6" s="117" t="s">
        <v>74</v>
      </c>
      <c r="E6" s="120">
        <v>0.25</v>
      </c>
      <c r="F6" s="91">
        <f>SUM(E6*B6)</f>
        <v>250</v>
      </c>
      <c r="G6" s="92" t="s">
        <v>19</v>
      </c>
      <c r="H6" s="93" t="e">
        <f aca="true" t="shared" si="0" ref="H6:H12">B6*G6</f>
        <v>#VALUE!</v>
      </c>
    </row>
    <row r="7" spans="1:8" ht="15">
      <c r="A7" s="57" t="s">
        <v>2</v>
      </c>
      <c r="B7" s="121">
        <v>3</v>
      </c>
      <c r="C7" s="119" t="s">
        <v>28</v>
      </c>
      <c r="D7" s="115" t="s">
        <v>75</v>
      </c>
      <c r="E7" s="120">
        <v>230</v>
      </c>
      <c r="F7" s="89">
        <f aca="true" t="shared" si="1" ref="F7:F12">SUM(E7*B7)</f>
        <v>690</v>
      </c>
      <c r="G7" s="23" t="s">
        <v>19</v>
      </c>
      <c r="H7" s="61" t="e">
        <f t="shared" si="0"/>
        <v>#VALUE!</v>
      </c>
    </row>
    <row r="8" spans="1:8" ht="29">
      <c r="A8" s="57" t="s">
        <v>3</v>
      </c>
      <c r="B8" s="121">
        <v>5</v>
      </c>
      <c r="C8" s="119" t="s">
        <v>28</v>
      </c>
      <c r="D8" s="115" t="s">
        <v>76</v>
      </c>
      <c r="E8" s="122">
        <v>103.75</v>
      </c>
      <c r="F8" s="89">
        <f t="shared" si="1"/>
        <v>518.75</v>
      </c>
      <c r="G8" s="23" t="s">
        <v>19</v>
      </c>
      <c r="H8" s="61" t="e">
        <f t="shared" si="0"/>
        <v>#VALUE!</v>
      </c>
    </row>
    <row r="9" spans="1:8" ht="15">
      <c r="A9" s="57" t="s">
        <v>4</v>
      </c>
      <c r="B9" s="121">
        <v>5</v>
      </c>
      <c r="C9" s="119" t="s">
        <v>28</v>
      </c>
      <c r="D9" s="115" t="s">
        <v>77</v>
      </c>
      <c r="E9" s="120">
        <v>62.62</v>
      </c>
      <c r="F9" s="89">
        <f t="shared" si="1"/>
        <v>313.09999999999997</v>
      </c>
      <c r="G9" s="23" t="s">
        <v>19</v>
      </c>
      <c r="H9" s="61" t="e">
        <f t="shared" si="0"/>
        <v>#VALUE!</v>
      </c>
    </row>
    <row r="10" spans="1:8" ht="15">
      <c r="A10" s="57" t="s">
        <v>5</v>
      </c>
      <c r="B10" s="123">
        <v>10</v>
      </c>
      <c r="C10" s="119" t="s">
        <v>28</v>
      </c>
      <c r="D10" s="115" t="s">
        <v>78</v>
      </c>
      <c r="E10" s="122">
        <v>123.99</v>
      </c>
      <c r="F10" s="89">
        <f t="shared" si="1"/>
        <v>1239.8999999999999</v>
      </c>
      <c r="G10" s="23" t="s">
        <v>19</v>
      </c>
      <c r="H10" s="61" t="e">
        <f t="shared" si="0"/>
        <v>#VALUE!</v>
      </c>
    </row>
    <row r="11" spans="1:8" ht="15">
      <c r="A11" s="57" t="s">
        <v>6</v>
      </c>
      <c r="B11" s="123">
        <v>1</v>
      </c>
      <c r="C11" s="119" t="s">
        <v>28</v>
      </c>
      <c r="D11" s="115" t="s">
        <v>79</v>
      </c>
      <c r="E11" s="120">
        <v>150</v>
      </c>
      <c r="F11" s="89">
        <f t="shared" si="1"/>
        <v>150</v>
      </c>
      <c r="G11" s="23" t="s">
        <v>19</v>
      </c>
      <c r="H11" s="61" t="e">
        <f t="shared" si="0"/>
        <v>#VALUE!</v>
      </c>
    </row>
    <row r="12" spans="1:8" ht="15">
      <c r="A12" s="57" t="s">
        <v>7</v>
      </c>
      <c r="B12" s="123">
        <v>2</v>
      </c>
      <c r="C12" s="119" t="s">
        <v>28</v>
      </c>
      <c r="D12" s="116" t="s">
        <v>80</v>
      </c>
      <c r="E12" s="122">
        <v>300</v>
      </c>
      <c r="F12" s="89">
        <f t="shared" si="1"/>
        <v>600</v>
      </c>
      <c r="G12" s="23" t="s">
        <v>19</v>
      </c>
      <c r="H12" s="61" t="e">
        <f t="shared" si="0"/>
        <v>#VALUE!</v>
      </c>
    </row>
    <row r="13" spans="1:8" ht="15">
      <c r="A13" s="57" t="s">
        <v>8</v>
      </c>
      <c r="B13" s="123">
        <v>10</v>
      </c>
      <c r="C13" s="119" t="s">
        <v>28</v>
      </c>
      <c r="D13" s="117" t="s">
        <v>81</v>
      </c>
      <c r="E13" s="124">
        <v>12.15</v>
      </c>
      <c r="F13" s="89">
        <f aca="true" t="shared" si="2" ref="F13:F19">SUM(E13*B13)</f>
        <v>121.5</v>
      </c>
      <c r="G13" s="23" t="s">
        <v>19</v>
      </c>
      <c r="H13" s="61" t="e">
        <f aca="true" t="shared" si="3" ref="H13:H19">B13*G13</f>
        <v>#VALUE!</v>
      </c>
    </row>
    <row r="14" spans="1:8" ht="15">
      <c r="A14" s="57" t="s">
        <v>29</v>
      </c>
      <c r="B14" s="123">
        <v>30</v>
      </c>
      <c r="C14" s="119" t="s">
        <v>28</v>
      </c>
      <c r="D14" s="116" t="s">
        <v>82</v>
      </c>
      <c r="E14" s="120">
        <v>4</v>
      </c>
      <c r="F14" s="89">
        <f t="shared" si="2"/>
        <v>120</v>
      </c>
      <c r="G14" s="23" t="s">
        <v>19</v>
      </c>
      <c r="H14" s="61" t="e">
        <f t="shared" si="3"/>
        <v>#VALUE!</v>
      </c>
    </row>
    <row r="15" spans="1:8" ht="15">
      <c r="A15" s="57" t="s">
        <v>30</v>
      </c>
      <c r="B15" s="123">
        <v>100</v>
      </c>
      <c r="C15" s="119" t="s">
        <v>28</v>
      </c>
      <c r="D15" s="116" t="s">
        <v>83</v>
      </c>
      <c r="E15" s="120">
        <v>8.59</v>
      </c>
      <c r="F15" s="89">
        <f t="shared" si="2"/>
        <v>859</v>
      </c>
      <c r="G15" s="23" t="s">
        <v>19</v>
      </c>
      <c r="H15" s="61" t="e">
        <f t="shared" si="3"/>
        <v>#VALUE!</v>
      </c>
    </row>
    <row r="16" spans="1:8" ht="15">
      <c r="A16" s="57" t="s">
        <v>31</v>
      </c>
      <c r="B16" s="123">
        <v>12</v>
      </c>
      <c r="C16" s="119" t="s">
        <v>28</v>
      </c>
      <c r="D16" s="116" t="s">
        <v>84</v>
      </c>
      <c r="E16" s="120">
        <v>27.07</v>
      </c>
      <c r="F16" s="89">
        <f t="shared" si="2"/>
        <v>324.84000000000003</v>
      </c>
      <c r="G16" s="23" t="s">
        <v>19</v>
      </c>
      <c r="H16" s="61" t="e">
        <f t="shared" si="3"/>
        <v>#VALUE!</v>
      </c>
    </row>
    <row r="17" spans="1:8" ht="15">
      <c r="A17" s="57" t="s">
        <v>32</v>
      </c>
      <c r="B17" s="123">
        <v>2</v>
      </c>
      <c r="C17" s="119" t="s">
        <v>28</v>
      </c>
      <c r="D17" s="115" t="s">
        <v>85</v>
      </c>
      <c r="E17" s="122">
        <v>500</v>
      </c>
      <c r="F17" s="89">
        <f t="shared" si="2"/>
        <v>1000</v>
      </c>
      <c r="G17" s="23" t="s">
        <v>19</v>
      </c>
      <c r="H17" s="61" t="e">
        <f t="shared" si="3"/>
        <v>#VALUE!</v>
      </c>
    </row>
    <row r="18" spans="1:8" ht="15">
      <c r="A18" s="57" t="s">
        <v>33</v>
      </c>
      <c r="B18" s="123">
        <v>2</v>
      </c>
      <c r="C18" s="119" t="s">
        <v>28</v>
      </c>
      <c r="D18" s="125" t="s">
        <v>86</v>
      </c>
      <c r="E18" s="122">
        <v>299</v>
      </c>
      <c r="F18" s="89">
        <f aca="true" t="shared" si="4" ref="F18">SUM(E18*B18)</f>
        <v>598</v>
      </c>
      <c r="G18" s="23" t="s">
        <v>19</v>
      </c>
      <c r="H18" s="61" t="e">
        <f aca="true" t="shared" si="5" ref="H18">B18*G18</f>
        <v>#VALUE!</v>
      </c>
    </row>
    <row r="19" spans="1:8" ht="15">
      <c r="A19" s="57" t="s">
        <v>34</v>
      </c>
      <c r="B19" s="123">
        <v>2</v>
      </c>
      <c r="C19" s="119" t="s">
        <v>28</v>
      </c>
      <c r="D19" s="126" t="s">
        <v>87</v>
      </c>
      <c r="E19" s="122">
        <v>100</v>
      </c>
      <c r="F19" s="89">
        <f t="shared" si="2"/>
        <v>200</v>
      </c>
      <c r="G19" s="23" t="s">
        <v>19</v>
      </c>
      <c r="H19" s="61" t="e">
        <f t="shared" si="3"/>
        <v>#VALUE!</v>
      </c>
    </row>
    <row r="20" spans="1:8" s="3" customFormat="1" ht="15" customHeight="1" thickBot="1">
      <c r="A20" s="58"/>
      <c r="B20" s="59"/>
      <c r="C20" s="60"/>
      <c r="D20" s="45" t="s">
        <v>27</v>
      </c>
      <c r="E20" s="111">
        <f>SUM(F6:F19)</f>
        <v>6985.09</v>
      </c>
      <c r="F20" s="112"/>
      <c r="G20" s="109" t="e">
        <f>SUM(H6:H19)</f>
        <v>#VALUE!</v>
      </c>
      <c r="H20" s="110" t="e">
        <f>SUM(H5:H19)</f>
        <v>#VALUE!</v>
      </c>
    </row>
    <row r="21" spans="1:8" s="3" customFormat="1" ht="15" customHeight="1" thickBot="1">
      <c r="A21" s="66"/>
      <c r="B21" s="67"/>
      <c r="C21" s="68"/>
      <c r="D21" s="69"/>
      <c r="E21" s="70"/>
      <c r="F21" s="71"/>
      <c r="G21" s="72"/>
      <c r="H21" s="73"/>
    </row>
    <row r="22" spans="1:8" s="3" customFormat="1" ht="60.5" customHeight="1" thickBot="1">
      <c r="A22" s="39" t="s">
        <v>15</v>
      </c>
      <c r="B22" s="49" t="s">
        <v>9</v>
      </c>
      <c r="C22" s="40" t="s">
        <v>0</v>
      </c>
      <c r="D22" s="44" t="s">
        <v>42</v>
      </c>
      <c r="E22" s="41" t="s">
        <v>43</v>
      </c>
      <c r="F22" s="41" t="s">
        <v>44</v>
      </c>
      <c r="G22" s="42" t="s">
        <v>45</v>
      </c>
      <c r="H22" s="43" t="s">
        <v>44</v>
      </c>
    </row>
    <row r="23" spans="1:8" s="3" customFormat="1" ht="15" customHeight="1">
      <c r="A23" s="90" t="s">
        <v>1</v>
      </c>
      <c r="B23" s="81">
        <v>1</v>
      </c>
      <c r="C23" s="81" t="s">
        <v>28</v>
      </c>
      <c r="D23" s="84" t="s">
        <v>48</v>
      </c>
      <c r="E23" s="76"/>
      <c r="F23" s="77"/>
      <c r="G23" s="65" t="s">
        <v>19</v>
      </c>
      <c r="H23" s="63" t="e">
        <f aca="true" t="shared" si="6" ref="H23:H25">B23*G23</f>
        <v>#VALUE!</v>
      </c>
    </row>
    <row r="24" spans="1:9" s="3" customFormat="1" ht="15.5">
      <c r="A24" s="57" t="s">
        <v>2</v>
      </c>
      <c r="B24" s="82">
        <v>1</v>
      </c>
      <c r="C24" s="82" t="s">
        <v>28</v>
      </c>
      <c r="D24" s="83" t="s">
        <v>49</v>
      </c>
      <c r="E24" s="78"/>
      <c r="F24" s="79"/>
      <c r="G24" s="23" t="s">
        <v>19</v>
      </c>
      <c r="H24" s="61" t="e">
        <f t="shared" si="6"/>
        <v>#VALUE!</v>
      </c>
      <c r="I24" s="24"/>
    </row>
    <row r="25" spans="1:8" ht="15">
      <c r="A25" s="57" t="s">
        <v>3</v>
      </c>
      <c r="B25" s="82">
        <v>1</v>
      </c>
      <c r="C25" s="82" t="s">
        <v>28</v>
      </c>
      <c r="D25" s="83" t="s">
        <v>50</v>
      </c>
      <c r="E25" s="78"/>
      <c r="F25" s="79"/>
      <c r="G25" s="23" t="s">
        <v>19</v>
      </c>
      <c r="H25" s="61" t="e">
        <f t="shared" si="6"/>
        <v>#VALUE!</v>
      </c>
    </row>
    <row r="26" spans="1:8" ht="16" thickBot="1">
      <c r="A26" s="58"/>
      <c r="B26" s="59"/>
      <c r="C26" s="60"/>
      <c r="D26" s="45" t="s">
        <v>46</v>
      </c>
      <c r="E26" s="70"/>
      <c r="F26" s="71"/>
      <c r="G26" s="109" t="e">
        <f>SUM(H23:H25)</f>
        <v>#VALUE!</v>
      </c>
      <c r="H26" s="110" t="e">
        <f>SUM(H22:H25)</f>
        <v>#VALUE!</v>
      </c>
    </row>
    <row r="27" spans="1:8" ht="16" thickBot="1">
      <c r="A27" s="66"/>
      <c r="B27" s="67"/>
      <c r="C27" s="68"/>
      <c r="D27" s="69"/>
      <c r="E27" s="70"/>
      <c r="F27" s="71"/>
      <c r="G27" s="87"/>
      <c r="H27" s="88"/>
    </row>
    <row r="28" spans="1:8" ht="53" customHeight="1" thickBot="1">
      <c r="A28" s="39" t="s">
        <v>15</v>
      </c>
      <c r="B28" s="49" t="s">
        <v>9</v>
      </c>
      <c r="C28" s="40" t="s">
        <v>0</v>
      </c>
      <c r="D28" s="44" t="s">
        <v>37</v>
      </c>
      <c r="E28" s="41" t="s">
        <v>12</v>
      </c>
      <c r="F28" s="41" t="s">
        <v>13</v>
      </c>
      <c r="G28" s="85" t="s">
        <v>10</v>
      </c>
      <c r="H28" s="86" t="s">
        <v>11</v>
      </c>
    </row>
    <row r="29" spans="1:8" ht="15">
      <c r="A29" s="74" t="s">
        <v>1</v>
      </c>
      <c r="B29" s="81">
        <v>1</v>
      </c>
      <c r="C29" s="81" t="s">
        <v>40</v>
      </c>
      <c r="D29" s="113" t="s">
        <v>54</v>
      </c>
      <c r="E29" s="76"/>
      <c r="F29" s="77"/>
      <c r="G29" s="62" t="s">
        <v>19</v>
      </c>
      <c r="H29" s="63" t="e">
        <f aca="true" t="shared" si="7" ref="H29:H48">B29*G29</f>
        <v>#VALUE!</v>
      </c>
    </row>
    <row r="30" spans="1:8" ht="15">
      <c r="A30" s="75" t="s">
        <v>2</v>
      </c>
      <c r="B30" s="82">
        <v>3</v>
      </c>
      <c r="C30" s="82" t="s">
        <v>28</v>
      </c>
      <c r="D30" s="83" t="s">
        <v>55</v>
      </c>
      <c r="E30" s="78"/>
      <c r="F30" s="79"/>
      <c r="G30" s="64" t="s">
        <v>19</v>
      </c>
      <c r="H30" s="61" t="e">
        <f t="shared" si="7"/>
        <v>#VALUE!</v>
      </c>
    </row>
    <row r="31" spans="1:8" ht="15">
      <c r="A31" s="75" t="s">
        <v>3</v>
      </c>
      <c r="B31" s="82">
        <v>1</v>
      </c>
      <c r="C31" s="82" t="s">
        <v>28</v>
      </c>
      <c r="D31" s="114" t="s">
        <v>56</v>
      </c>
      <c r="E31" s="78"/>
      <c r="F31" s="79"/>
      <c r="G31" s="64" t="s">
        <v>19</v>
      </c>
      <c r="H31" s="61" t="e">
        <f t="shared" si="7"/>
        <v>#VALUE!</v>
      </c>
    </row>
    <row r="32" spans="1:8" ht="15">
      <c r="A32" s="75" t="s">
        <v>4</v>
      </c>
      <c r="B32" s="82">
        <v>1</v>
      </c>
      <c r="C32" s="82" t="s">
        <v>28</v>
      </c>
      <c r="D32" s="83" t="s">
        <v>57</v>
      </c>
      <c r="E32" s="78"/>
      <c r="F32" s="79"/>
      <c r="G32" s="64" t="s">
        <v>19</v>
      </c>
      <c r="H32" s="61" t="e">
        <f t="shared" si="7"/>
        <v>#VALUE!</v>
      </c>
    </row>
    <row r="33" spans="1:8" ht="15">
      <c r="A33" s="75" t="s">
        <v>5</v>
      </c>
      <c r="B33" s="82">
        <v>2</v>
      </c>
      <c r="C33" s="82" t="s">
        <v>28</v>
      </c>
      <c r="D33" s="83" t="s">
        <v>58</v>
      </c>
      <c r="E33" s="78"/>
      <c r="F33" s="79"/>
      <c r="G33" s="64" t="s">
        <v>19</v>
      </c>
      <c r="H33" s="61" t="e">
        <f t="shared" si="7"/>
        <v>#VALUE!</v>
      </c>
    </row>
    <row r="34" spans="1:8" ht="15" customHeight="1">
      <c r="A34" s="75" t="s">
        <v>6</v>
      </c>
      <c r="B34" s="82">
        <v>2</v>
      </c>
      <c r="C34" s="82" t="s">
        <v>40</v>
      </c>
      <c r="D34" s="83" t="s">
        <v>59</v>
      </c>
      <c r="E34" s="78"/>
      <c r="F34" s="79"/>
      <c r="G34" s="64" t="s">
        <v>19</v>
      </c>
      <c r="H34" s="61" t="e">
        <f t="shared" si="7"/>
        <v>#VALUE!</v>
      </c>
    </row>
    <row r="35" spans="1:8" ht="15">
      <c r="A35" s="75" t="s">
        <v>7</v>
      </c>
      <c r="B35" s="82">
        <v>1</v>
      </c>
      <c r="C35" s="82" t="s">
        <v>28</v>
      </c>
      <c r="D35" s="83" t="s">
        <v>60</v>
      </c>
      <c r="E35" s="78"/>
      <c r="F35" s="79"/>
      <c r="G35" s="64" t="s">
        <v>19</v>
      </c>
      <c r="H35" s="61" t="e">
        <f t="shared" si="7"/>
        <v>#VALUE!</v>
      </c>
    </row>
    <row r="36" spans="1:8" ht="15">
      <c r="A36" s="75" t="s">
        <v>8</v>
      </c>
      <c r="B36" s="82">
        <v>1</v>
      </c>
      <c r="C36" s="82" t="s">
        <v>28</v>
      </c>
      <c r="D36" s="83" t="s">
        <v>61</v>
      </c>
      <c r="E36" s="78"/>
      <c r="F36" s="79"/>
      <c r="G36" s="64" t="s">
        <v>19</v>
      </c>
      <c r="H36" s="61" t="e">
        <f t="shared" si="7"/>
        <v>#VALUE!</v>
      </c>
    </row>
    <row r="37" spans="1:8" ht="15">
      <c r="A37" s="75" t="s">
        <v>29</v>
      </c>
      <c r="B37" s="82">
        <v>1</v>
      </c>
      <c r="C37" s="82" t="s">
        <v>28</v>
      </c>
      <c r="D37" s="83" t="s">
        <v>62</v>
      </c>
      <c r="E37" s="78"/>
      <c r="F37" s="79"/>
      <c r="G37" s="64" t="s">
        <v>19</v>
      </c>
      <c r="H37" s="61" t="e">
        <f t="shared" si="7"/>
        <v>#VALUE!</v>
      </c>
    </row>
    <row r="38" spans="1:8" ht="15">
      <c r="A38" s="75" t="s">
        <v>30</v>
      </c>
      <c r="B38" s="82">
        <v>1</v>
      </c>
      <c r="C38" s="82" t="s">
        <v>28</v>
      </c>
      <c r="D38" s="83" t="s">
        <v>63</v>
      </c>
      <c r="E38" s="78"/>
      <c r="F38" s="79"/>
      <c r="G38" s="64" t="s">
        <v>19</v>
      </c>
      <c r="H38" s="61" t="e">
        <f t="shared" si="7"/>
        <v>#VALUE!</v>
      </c>
    </row>
    <row r="39" spans="1:8" s="3" customFormat="1" ht="15" customHeight="1">
      <c r="A39" s="75" t="s">
        <v>31</v>
      </c>
      <c r="B39" s="82">
        <v>1</v>
      </c>
      <c r="C39" s="82" t="s">
        <v>28</v>
      </c>
      <c r="D39" s="83" t="s">
        <v>64</v>
      </c>
      <c r="E39" s="78"/>
      <c r="F39" s="79"/>
      <c r="G39" s="64" t="s">
        <v>19</v>
      </c>
      <c r="H39" s="61" t="e">
        <f t="shared" si="7"/>
        <v>#VALUE!</v>
      </c>
    </row>
    <row r="40" spans="1:8" s="3" customFormat="1" ht="15" customHeight="1">
      <c r="A40" s="75" t="s">
        <v>32</v>
      </c>
      <c r="B40" s="82">
        <v>8</v>
      </c>
      <c r="C40" s="82" t="s">
        <v>28</v>
      </c>
      <c r="D40" s="83" t="s">
        <v>65</v>
      </c>
      <c r="E40" s="78"/>
      <c r="F40" s="79"/>
      <c r="G40" s="64" t="s">
        <v>19</v>
      </c>
      <c r="H40" s="61" t="e">
        <f t="shared" si="7"/>
        <v>#VALUE!</v>
      </c>
    </row>
    <row r="41" spans="1:8" ht="15" customHeight="1">
      <c r="A41" s="75" t="s">
        <v>33</v>
      </c>
      <c r="B41" s="82">
        <v>1</v>
      </c>
      <c r="C41" s="82" t="s">
        <v>28</v>
      </c>
      <c r="D41" s="83" t="s">
        <v>66</v>
      </c>
      <c r="E41" s="78"/>
      <c r="F41" s="79"/>
      <c r="G41" s="64" t="s">
        <v>19</v>
      </c>
      <c r="H41" s="61" t="e">
        <f aca="true" t="shared" si="8" ref="H41:H44">B41*G41</f>
        <v>#VALUE!</v>
      </c>
    </row>
    <row r="42" spans="1:8" ht="15" customHeight="1">
      <c r="A42" s="75" t="s">
        <v>34</v>
      </c>
      <c r="B42" s="82">
        <v>100</v>
      </c>
      <c r="C42" s="82" t="s">
        <v>28</v>
      </c>
      <c r="D42" s="83" t="s">
        <v>67</v>
      </c>
      <c r="E42" s="78"/>
      <c r="F42" s="79"/>
      <c r="G42" s="64" t="s">
        <v>19</v>
      </c>
      <c r="H42" s="61" t="e">
        <f t="shared" si="8"/>
        <v>#VALUE!</v>
      </c>
    </row>
    <row r="43" spans="1:8" ht="15" customHeight="1">
      <c r="A43" s="75" t="s">
        <v>35</v>
      </c>
      <c r="B43" s="82">
        <v>50</v>
      </c>
      <c r="C43" s="82" t="s">
        <v>28</v>
      </c>
      <c r="D43" s="83" t="s">
        <v>68</v>
      </c>
      <c r="E43" s="78"/>
      <c r="F43" s="79"/>
      <c r="G43" s="64" t="s">
        <v>19</v>
      </c>
      <c r="H43" s="61" t="e">
        <f t="shared" si="8"/>
        <v>#VALUE!</v>
      </c>
    </row>
    <row r="44" spans="1:8" ht="15" customHeight="1">
      <c r="A44" s="80" t="s">
        <v>36</v>
      </c>
      <c r="B44" s="82">
        <v>50</v>
      </c>
      <c r="C44" s="82" t="s">
        <v>28</v>
      </c>
      <c r="D44" s="83" t="s">
        <v>69</v>
      </c>
      <c r="E44" s="78"/>
      <c r="F44" s="79"/>
      <c r="G44" s="64" t="s">
        <v>19</v>
      </c>
      <c r="H44" s="61" t="e">
        <f t="shared" si="8"/>
        <v>#VALUE!</v>
      </c>
    </row>
    <row r="45" spans="1:8" ht="15" customHeight="1">
      <c r="A45" s="75" t="s">
        <v>41</v>
      </c>
      <c r="B45" s="82">
        <v>3</v>
      </c>
      <c r="C45" s="82" t="s">
        <v>28</v>
      </c>
      <c r="D45" s="83" t="s">
        <v>70</v>
      </c>
      <c r="E45" s="78"/>
      <c r="F45" s="79"/>
      <c r="G45" s="64" t="s">
        <v>19</v>
      </c>
      <c r="H45" s="61" t="e">
        <f t="shared" si="7"/>
        <v>#VALUE!</v>
      </c>
    </row>
    <row r="46" spans="1:8" ht="15" customHeight="1">
      <c r="A46" s="75" t="s">
        <v>51</v>
      </c>
      <c r="B46" s="82">
        <v>2</v>
      </c>
      <c r="C46" s="82" t="s">
        <v>28</v>
      </c>
      <c r="D46" s="83" t="s">
        <v>71</v>
      </c>
      <c r="E46" s="78"/>
      <c r="F46" s="79"/>
      <c r="G46" s="64" t="s">
        <v>19</v>
      </c>
      <c r="H46" s="61" t="e">
        <f t="shared" si="7"/>
        <v>#VALUE!</v>
      </c>
    </row>
    <row r="47" spans="1:8" ht="15" customHeight="1">
      <c r="A47" s="75" t="s">
        <v>52</v>
      </c>
      <c r="B47" s="82">
        <v>10</v>
      </c>
      <c r="C47" s="82" t="s">
        <v>28</v>
      </c>
      <c r="D47" s="114" t="s">
        <v>72</v>
      </c>
      <c r="E47" s="78"/>
      <c r="F47" s="79"/>
      <c r="G47" s="64" t="s">
        <v>19</v>
      </c>
      <c r="H47" s="61" t="e">
        <f t="shared" si="7"/>
        <v>#VALUE!</v>
      </c>
    </row>
    <row r="48" spans="1:8" ht="15" customHeight="1">
      <c r="A48" s="75" t="s">
        <v>53</v>
      </c>
      <c r="B48" s="82">
        <v>2</v>
      </c>
      <c r="C48" s="82" t="s">
        <v>28</v>
      </c>
      <c r="D48" s="83" t="s">
        <v>73</v>
      </c>
      <c r="E48" s="78"/>
      <c r="F48" s="79"/>
      <c r="G48" s="64" t="s">
        <v>19</v>
      </c>
      <c r="H48" s="61" t="e">
        <f t="shared" si="7"/>
        <v>#VALUE!</v>
      </c>
    </row>
    <row r="49" spans="1:8" ht="15" customHeight="1" thickBot="1">
      <c r="A49" s="46"/>
      <c r="B49" s="51"/>
      <c r="C49" s="47"/>
      <c r="D49" s="45" t="s">
        <v>39</v>
      </c>
      <c r="E49" s="111"/>
      <c r="F49" s="112"/>
      <c r="G49" s="109" t="e">
        <f>SUM(H29:H48)</f>
        <v>#VALUE!</v>
      </c>
      <c r="H49" s="110" t="e">
        <f>SUM(#REF!)</f>
        <v>#REF!</v>
      </c>
    </row>
    <row r="50" spans="1:8" ht="15" customHeight="1" thickBot="1">
      <c r="A50" s="34"/>
      <c r="B50" s="50"/>
      <c r="C50" s="35"/>
      <c r="D50" s="36" t="s">
        <v>38</v>
      </c>
      <c r="E50" s="37"/>
      <c r="F50" s="37">
        <f>E20+F26+E49</f>
        <v>6985.09</v>
      </c>
      <c r="G50" s="38"/>
      <c r="H50" s="38"/>
    </row>
    <row r="51" spans="1:8" ht="19" thickBot="1">
      <c r="A51" s="25"/>
      <c r="B51" s="52"/>
      <c r="C51" s="26"/>
      <c r="D51" s="27" t="s">
        <v>14</v>
      </c>
      <c r="E51" s="103"/>
      <c r="F51" s="104"/>
      <c r="G51" s="103" t="e">
        <f>SUM(G20+G26+G49)</f>
        <v>#VALUE!</v>
      </c>
      <c r="H51" s="104"/>
    </row>
    <row r="52" spans="1:8" ht="18.5">
      <c r="A52" s="4"/>
      <c r="B52" s="53"/>
      <c r="C52" s="4"/>
      <c r="D52" s="30"/>
      <c r="E52" s="31"/>
      <c r="F52" s="31"/>
      <c r="G52" s="31"/>
      <c r="H52" s="31"/>
    </row>
    <row r="53" spans="1:6" ht="15">
      <c r="A53" s="13" t="s">
        <v>23</v>
      </c>
      <c r="B53" s="14"/>
      <c r="C53" s="13"/>
      <c r="D53" s="15"/>
      <c r="E53" s="15"/>
      <c r="F53" s="10"/>
    </row>
    <row r="54" spans="1:6" ht="15">
      <c r="A54" s="13" t="s">
        <v>24</v>
      </c>
      <c r="B54" s="14"/>
      <c r="C54" s="13"/>
      <c r="D54" s="15"/>
      <c r="E54" s="15"/>
      <c r="F54" s="10"/>
    </row>
    <row r="55" spans="1:8" ht="15">
      <c r="A55" s="16" t="s">
        <v>16</v>
      </c>
      <c r="B55" s="107" t="s">
        <v>22</v>
      </c>
      <c r="C55" s="107"/>
      <c r="D55" s="107"/>
      <c r="F55" s="10"/>
      <c r="G55" s="29" t="s">
        <v>18</v>
      </c>
      <c r="H55" s="18"/>
    </row>
    <row r="56" spans="1:6" ht="15">
      <c r="A56" s="17"/>
      <c r="B56" s="20"/>
      <c r="C56" s="18"/>
      <c r="D56" s="19"/>
      <c r="E56" s="18"/>
      <c r="F56" s="10"/>
    </row>
    <row r="57" spans="1:6" ht="15">
      <c r="A57" s="17"/>
      <c r="B57" s="20"/>
      <c r="C57" s="18"/>
      <c r="D57" s="19"/>
      <c r="E57" s="18"/>
      <c r="F57" s="10"/>
    </row>
    <row r="58" spans="1:6" ht="15">
      <c r="A58" s="17"/>
      <c r="B58" s="20"/>
      <c r="C58" s="18"/>
      <c r="D58" s="19"/>
      <c r="E58" s="18"/>
      <c r="F58" s="10"/>
    </row>
    <row r="59" spans="1:6" ht="15">
      <c r="A59" s="20"/>
      <c r="B59" s="20"/>
      <c r="C59" s="21"/>
      <c r="D59" s="22"/>
      <c r="E59" s="22"/>
      <c r="F59" s="10"/>
    </row>
    <row r="60" spans="1:8" ht="15">
      <c r="A60" s="15"/>
      <c r="B60" s="54"/>
      <c r="C60" s="15"/>
      <c r="D60" s="108" t="s">
        <v>25</v>
      </c>
      <c r="E60" s="108"/>
      <c r="F60" s="108"/>
      <c r="G60" s="108"/>
      <c r="H60" s="28"/>
    </row>
    <row r="61" spans="1:8" ht="15">
      <c r="A61" s="15"/>
      <c r="B61" s="20"/>
      <c r="C61" s="21"/>
      <c r="D61" s="101" t="s">
        <v>21</v>
      </c>
      <c r="E61" s="101"/>
      <c r="F61" s="101"/>
      <c r="G61" s="101"/>
      <c r="H61" s="21"/>
    </row>
    <row r="62" spans="1:8" ht="15">
      <c r="A62" s="4"/>
      <c r="B62" s="53"/>
      <c r="C62" s="4"/>
      <c r="D62" s="101" t="s">
        <v>20</v>
      </c>
      <c r="E62" s="101"/>
      <c r="F62" s="101"/>
      <c r="G62" s="101"/>
      <c r="H62" s="21"/>
    </row>
    <row r="63" spans="1:6" ht="15">
      <c r="A63" s="4"/>
      <c r="B63" s="53"/>
      <c r="C63" s="4"/>
      <c r="D63" s="7"/>
      <c r="E63" s="10"/>
      <c r="F63" s="10"/>
    </row>
    <row r="64" spans="1:6" ht="15">
      <c r="A64" s="4"/>
      <c r="B64" s="53"/>
      <c r="C64" s="4"/>
      <c r="D64" s="7"/>
      <c r="E64" s="10"/>
      <c r="F64" s="10"/>
    </row>
    <row r="65" spans="1:6" ht="15">
      <c r="A65" s="4"/>
      <c r="B65" s="53"/>
      <c r="C65" s="4"/>
      <c r="D65" s="7"/>
      <c r="E65" s="10"/>
      <c r="F65" s="10"/>
    </row>
    <row r="66" spans="1:6" ht="15">
      <c r="A66" s="4"/>
      <c r="B66" s="53"/>
      <c r="C66" s="4"/>
      <c r="D66" s="7"/>
      <c r="E66" s="10"/>
      <c r="F66" s="10"/>
    </row>
    <row r="67" spans="1:6" ht="15">
      <c r="A67" s="4"/>
      <c r="B67" s="53"/>
      <c r="C67" s="4"/>
      <c r="D67" s="7"/>
      <c r="E67" s="10"/>
      <c r="F67" s="10"/>
    </row>
    <row r="68" spans="1:6" ht="15">
      <c r="A68" s="4"/>
      <c r="B68" s="53"/>
      <c r="C68" s="4"/>
      <c r="D68" s="7"/>
      <c r="E68" s="10"/>
      <c r="F68" s="10"/>
    </row>
    <row r="69" spans="1:6" ht="15">
      <c r="A69" s="4"/>
      <c r="B69" s="53"/>
      <c r="C69" s="4"/>
      <c r="D69" s="7"/>
      <c r="E69" s="10"/>
      <c r="F69" s="10"/>
    </row>
    <row r="70" spans="1:6" ht="15">
      <c r="A70" s="4"/>
      <c r="B70" s="55"/>
      <c r="C70" s="6"/>
      <c r="D70" s="8"/>
      <c r="E70" s="12"/>
      <c r="F70" s="10"/>
    </row>
    <row r="71" spans="1:6" ht="15">
      <c r="A71" s="4"/>
      <c r="B71" s="55"/>
      <c r="C71" s="6"/>
      <c r="D71" s="8"/>
      <c r="E71" s="12"/>
      <c r="F71" s="10"/>
    </row>
    <row r="72" spans="1:6" ht="15">
      <c r="A72" s="4"/>
      <c r="B72" s="53"/>
      <c r="C72" s="5"/>
      <c r="D72" s="7"/>
      <c r="E72" s="10"/>
      <c r="F72" s="11"/>
    </row>
  </sheetData>
  <mergeCells count="13">
    <mergeCell ref="D62:G62"/>
    <mergeCell ref="A2:H2"/>
    <mergeCell ref="D61:G61"/>
    <mergeCell ref="E51:F51"/>
    <mergeCell ref="G51:H51"/>
    <mergeCell ref="A3:H3"/>
    <mergeCell ref="B55:D55"/>
    <mergeCell ref="D60:G60"/>
    <mergeCell ref="G20:H20"/>
    <mergeCell ref="E20:F20"/>
    <mergeCell ref="E49:F49"/>
    <mergeCell ref="G49:H49"/>
    <mergeCell ref="G26:H26"/>
  </mergeCells>
  <printOptions horizontalCentered="1"/>
  <pageMargins left="0.31496062992125984" right="0.31496062992125984" top="0.35433070866141736" bottom="0.35433070866141736" header="0" footer="0.15748031496062992"/>
  <pageSetup fitToHeight="1" fitToWidth="1" horizontalDpi="600" verticalDpi="600" orientation="portrait" paperSize="9" scale="68" r:id="rId1"/>
  <headerFooter>
    <oddFooter>&amp;L&amp;F&amp;RStránka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5956A4-EE37-4D37-A4A5-54BA1D626B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7DB7EC-71A3-4B90-AE3F-6C9DA1E890C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9213802-73BB-4145-925D-19B5E556F7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2022-06-09T13:02:25Z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