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1480" yWindow="1480" windowWidth="28790" windowHeight="15460" activeTab="0"/>
  </bookViews>
  <sheets>
    <sheet name="instalatersky" sheetId="2" r:id="rId1"/>
  </sheets>
  <definedNames>
    <definedName name="_xlnm.Print_Area" localSheetId="0">'instalatersky'!$A$2:$H$61</definedName>
  </definedNames>
  <calcPr calcId="191029"/>
</workbook>
</file>

<file path=xl/sharedStrings.xml><?xml version="1.0" encoding="utf-8"?>
<sst xmlns="http://schemas.openxmlformats.org/spreadsheetml/2006/main" count="159" uniqueCount="75">
  <si>
    <t>1.</t>
  </si>
  <si>
    <t>2.</t>
  </si>
  <si>
    <t>3.</t>
  </si>
  <si>
    <t>4.</t>
  </si>
  <si>
    <t>5.</t>
  </si>
  <si>
    <t>6.</t>
  </si>
  <si>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</si>
  <si>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</si>
  <si>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</si>
  <si>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</si>
  <si>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</si>
  <si>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</si>
  <si>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</si>
  <si>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</si>
  <si>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</si>
  <si>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</si>
  <si>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</si>
  <si>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</si>
  <si>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</si>
  <si>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</si>
  <si>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</si>
  <si>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7.</t>
  </si>
  <si>
    <t>Dodavatel/prodávající prohlašuje, že všechna nabízená položky splňují všechny výše uvedené parametry dle této specifikace.</t>
  </si>
  <si>
    <t>Dodávka pro Ubytovací služby a Stravovací služby, převezme Stupková Jaroslava tel. 596996441, sklad údržby - místnost č. A1/16, Studentská 1770/1, Ostrava - Poruba, 700 32</t>
  </si>
  <si>
    <t>ks</t>
  </si>
  <si>
    <t>Mezisoučet za Ubytovací služby a Stravovací služby:</t>
  </si>
  <si>
    <t>Příloha č. 1 - Specifikace předmětu koupě / veřejné zakázky</t>
  </si>
  <si>
    <t>8.</t>
  </si>
  <si>
    <t>9.</t>
  </si>
  <si>
    <t>10.</t>
  </si>
  <si>
    <t>11.</t>
  </si>
  <si>
    <t>12.</t>
  </si>
  <si>
    <t>13.</t>
  </si>
  <si>
    <t>14.</t>
  </si>
  <si>
    <t>15.</t>
  </si>
  <si>
    <t>KS</t>
  </si>
  <si>
    <t>Ks</t>
  </si>
  <si>
    <t>Dodávka do skladu energetiky, převezme Uramová Milena, t.č. 597 321 217, místnost B 109 (Sklad elektro), 17.listopadu 15, Ostrava - Poruba</t>
  </si>
  <si>
    <t>Mezisoučet za sklad energetiky:</t>
  </si>
  <si>
    <t>Mezisoučet za sklad údržby:</t>
  </si>
  <si>
    <t>Dodávka do skladu údržby 976, místnost D009, na ulici 17. listopadu 15, Ostrava-Poruba, převezme Renáta Polanská, telefon +420597323344</t>
  </si>
  <si>
    <t>Dodávka instalatérského materiálu 3/2022</t>
  </si>
  <si>
    <r>
      <t>Wc kombi Lyra plus</t>
    </r>
    <r>
      <rPr>
        <b/>
        <sz val="11"/>
        <color theme="1"/>
        <rFont val="Calibri"/>
        <family val="2"/>
        <scheme val="minor"/>
      </rPr>
      <t xml:space="preserve"> zadní</t>
    </r>
    <r>
      <rPr>
        <sz val="11"/>
        <color theme="1"/>
        <rFont val="Calibri"/>
        <family val="2"/>
        <scheme val="minor"/>
      </rPr>
      <t xml:space="preserve"> vývod</t>
    </r>
  </si>
  <si>
    <r>
      <t xml:space="preserve">Wc kombi Lyra plus </t>
    </r>
    <r>
      <rPr>
        <b/>
        <sz val="11"/>
        <color theme="1"/>
        <rFont val="Calibri"/>
        <family val="2"/>
        <scheme val="minor"/>
      </rPr>
      <t xml:space="preserve">spodní </t>
    </r>
    <r>
      <rPr>
        <sz val="11"/>
        <color theme="1"/>
        <rFont val="Calibri"/>
        <family val="2"/>
        <scheme val="minor"/>
      </rPr>
      <t>vývod</t>
    </r>
  </si>
  <si>
    <t>Manžeta wc bílá přímá 110</t>
  </si>
  <si>
    <t>Splachovačka T2454</t>
  </si>
  <si>
    <t>Rohový ventil s filtrem3/8"x 1/2" značka FERRO</t>
  </si>
  <si>
    <t xml:space="preserve">Baterie  dřezová stojánková Novaservis 55091.0CR </t>
  </si>
  <si>
    <t>Hadička pancéřová 3/8"x1/2"m+m dl 30</t>
  </si>
  <si>
    <t>Ventil kulový 1" DN 16</t>
  </si>
  <si>
    <t>WC flexi přípojka  110/28-55cm</t>
  </si>
  <si>
    <t>Redukce ht 40/50</t>
  </si>
  <si>
    <t>trubka ht 40/500</t>
  </si>
  <si>
    <t>Koleno ht 40x87</t>
  </si>
  <si>
    <t xml:space="preserve">redukce 241  1/2"x3/8" mosaz </t>
  </si>
  <si>
    <t>Hadička pancéřová prodloužení  F 3/8 x M 3/8 40cm</t>
  </si>
  <si>
    <t>Hadice skrchy KM 150 kovová</t>
  </si>
  <si>
    <t>dvoucestný ventil VVP 47.10-0.63</t>
  </si>
  <si>
    <t>mosaz redukce 3/4"x1/2"</t>
  </si>
  <si>
    <t>šroubení radiátorové přímé DN 15 - 1/2" regulační přímé</t>
  </si>
  <si>
    <t>kulový ventil 1/2" s ucpávkou</t>
  </si>
  <si>
    <t>redukce niklovaná s "O“ kroužkem, 1 2" x 3 8“</t>
  </si>
  <si>
    <t>manometr se spodním napojením G 1/2" 0-10 bar</t>
  </si>
  <si>
    <t>kulový kohout FF plnoprůtok s vypouštěním, PN 30, páka</t>
  </si>
  <si>
    <t>topenářský tlakový pojistný ventil 1/2" x 8 BAR, Tmax 110°C</t>
  </si>
  <si>
    <t>termoelektrický servopohon 24 V Siemens STA 73 (Napájení 24V, bez napětí ventil zavřen!)</t>
  </si>
  <si>
    <r>
      <t xml:space="preserve">mezipřírubová zpětná klapka </t>
    </r>
    <r>
      <rPr>
        <b/>
        <sz val="11"/>
        <color theme="1"/>
        <rFont val="Calibri"/>
        <family val="2"/>
        <scheme val="minor"/>
      </rPr>
      <t>ESBE</t>
    </r>
    <r>
      <rPr>
        <sz val="11"/>
        <color theme="1"/>
        <rFont val="Calibri"/>
        <family val="2"/>
        <scheme val="minor"/>
      </rPr>
      <t xml:space="preserve"> typ: </t>
    </r>
    <r>
      <rPr>
        <b/>
        <sz val="11"/>
        <color theme="1"/>
        <rFont val="Calibri"/>
        <family val="2"/>
        <scheme val="minor"/>
      </rPr>
      <t xml:space="preserve">BF25, </t>
    </r>
    <r>
      <rPr>
        <sz val="11"/>
        <color theme="1"/>
        <rFont val="Calibri"/>
        <family val="2"/>
        <scheme val="minor"/>
      </rPr>
      <t>PN16</t>
    </r>
  </si>
  <si>
    <t>Koleno PPR 63- 90°</t>
  </si>
  <si>
    <t>Nátrubek PPR 63</t>
  </si>
  <si>
    <t>Sprchová růžice chrom</t>
  </si>
  <si>
    <t xml:space="preserve">Sprchová hadice dvouzámková nerezová 150-175mm 1/2, GEOS </t>
  </si>
  <si>
    <t>Pračkový ventil FERRO s filtrem a krytkou G1/2x G3/4</t>
  </si>
  <si>
    <r>
      <t xml:space="preserve">Kloubový držák sprchy plast, konický Typ: GU 009906- </t>
    </r>
    <r>
      <rPr>
        <b/>
        <sz val="11"/>
        <color theme="1"/>
        <rFont val="Calibri"/>
        <family val="2"/>
        <scheme val="minor"/>
      </rPr>
      <t>originál! WWW. PROTIMEX.CZ</t>
    </r>
  </si>
  <si>
    <t>Baterie stojánková GEOS BEST GB 7900CR dlouhá pípa</t>
  </si>
  <si>
    <t>Baterie stojánková NOVASERVIS TITANIA IRIS92096.0 krátká pípa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</si>
</sst>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1" tint="0.04998999834060669"/>
      <name val="Calibri"/>
      <family val="2"/>
    </font>
    <font>
      <sz val="11"/>
      <color rgb="FF444444"/>
      <name val="Calibri"/>
      <family val="2"/>
      <scheme val="minor"/>
    </font>
    <font>
      <sz val="11"/>
      <color rgb="FF40404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7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165" fontId="2" fillId="0" borderId="1" xfId="0" applyNumberFormat="1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2" xfId="0" applyNumberFormat="1" applyFont="1" applyBorder="1" applyAlignment="1" applyProtection="1">
      <alignment horizontal="center" vertical="top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5" fontId="2" fillId="3" borderId="1" xfId="0" applyNumberFormat="1" applyFont="1" applyFill="1" applyBorder="1" applyAlignment="1" applyProtection="1">
      <alignment vertical="center" wrapText="1"/>
      <protection locked="0"/>
    </xf>
    <xf numFmtId="2" fontId="2" fillId="0" borderId="3" xfId="0" applyNumberFormat="1" applyFont="1" applyFill="1" applyBorder="1" applyAlignment="1" applyProtection="1">
      <alignment horizontal="right" vertical="center"/>
      <protection/>
    </xf>
    <xf numFmtId="165" fontId="2" fillId="3" borderId="2" xfId="0" applyNumberFormat="1" applyFont="1" applyFill="1" applyBorder="1" applyAlignment="1" applyProtection="1">
      <alignment vertical="center" wrapText="1"/>
      <protection locked="0"/>
    </xf>
    <xf numFmtId="164" fontId="0" fillId="0" borderId="4" xfId="0" applyNumberFormat="1" applyFont="1" applyBorder="1" applyAlignment="1">
      <alignment horizontal="right" vertical="center"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164" fontId="0" fillId="0" borderId="6" xfId="0" applyNumberFormat="1" applyFont="1" applyBorder="1" applyAlignment="1">
      <alignment horizontal="right" vertical="center"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 applyProtection="1">
      <alignment horizontal="center" vertical="center" wrapText="1"/>
      <protection/>
    </xf>
    <xf numFmtId="164" fontId="8" fillId="4" borderId="8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 applyProtection="1">
      <alignment horizontal="center" vertical="center" wrapText="1"/>
      <protection/>
    </xf>
    <xf numFmtId="164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4" borderId="8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0" fillId="0" borderId="6" xfId="0" applyNumberFormat="1" applyFont="1" applyBorder="1" applyAlignment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1" fontId="14" fillId="0" borderId="3" xfId="0" applyNumberFormat="1" applyFont="1" applyFill="1" applyBorder="1" applyAlignment="1" applyProtection="1">
      <alignment horizontal="right" vertical="center"/>
      <protection/>
    </xf>
    <xf numFmtId="165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0" applyNumberFormat="1" applyFont="1" applyBorder="1" applyAlignment="1" applyProtection="1">
      <alignment horizontal="center" vertical="top"/>
      <protection/>
    </xf>
    <xf numFmtId="164" fontId="14" fillId="2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Font="1" applyBorder="1" applyAlignment="1">
      <alignment horizontal="right" vertical="center"/>
    </xf>
    <xf numFmtId="1" fontId="14" fillId="0" borderId="5" xfId="0" applyNumberFormat="1" applyFont="1" applyFill="1" applyBorder="1" applyAlignment="1" applyProtection="1">
      <alignment horizontal="right" vertical="center"/>
      <protection/>
    </xf>
    <xf numFmtId="165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Border="1" applyAlignment="1" applyProtection="1">
      <alignment horizontal="center" vertical="top"/>
      <protection/>
    </xf>
    <xf numFmtId="164" fontId="14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6" xfId="0" applyNumberFormat="1" applyFont="1" applyBorder="1" applyAlignment="1">
      <alignment horizontal="right" vertical="center"/>
    </xf>
    <xf numFmtId="1" fontId="14" fillId="0" borderId="14" xfId="0" applyNumberFormat="1" applyFont="1" applyFill="1" applyBorder="1" applyAlignment="1" applyProtection="1">
      <alignment horizontal="right" vertical="center"/>
      <protection/>
    </xf>
    <xf numFmtId="165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5" xfId="0" applyNumberFormat="1" applyFont="1" applyBorder="1" applyAlignment="1" applyProtection="1">
      <alignment horizontal="center" vertical="top"/>
      <protection/>
    </xf>
    <xf numFmtId="164" fontId="14" fillId="2" borderId="15" xfId="0" applyNumberFormat="1" applyFont="1" applyFill="1" applyBorder="1" applyAlignment="1" applyProtection="1">
      <alignment horizontal="right" vertical="center"/>
      <protection locked="0"/>
    </xf>
    <xf numFmtId="164" fontId="0" fillId="0" borderId="16" xfId="0" applyNumberFormat="1" applyFont="1" applyBorder="1" applyAlignment="1">
      <alignment horizontal="right" vertical="center"/>
    </xf>
    <xf numFmtId="0" fontId="2" fillId="0" borderId="12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wrapText="1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15" fillId="3" borderId="1" xfId="0" applyFont="1" applyFill="1" applyBorder="1" applyAlignment="1" applyProtection="1">
      <alignment horizontal="left" vertical="center"/>
      <protection/>
    </xf>
    <xf numFmtId="0" fontId="13" fillId="3" borderId="1" xfId="0" applyFont="1" applyFill="1" applyBorder="1" applyAlignment="1" applyProtection="1">
      <alignment horizontal="left" vertical="center"/>
      <protection/>
    </xf>
    <xf numFmtId="4" fontId="2" fillId="0" borderId="18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0" fontId="2" fillId="0" borderId="12" xfId="0" applyFont="1" applyFill="1" applyBorder="1" applyAlignment="1" applyProtection="1">
      <alignment horizontal="right" vertical="center"/>
      <protection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4" fontId="6" fillId="0" borderId="13" xfId="0" applyNumberFormat="1" applyFont="1" applyFill="1" applyBorder="1" applyAlignment="1" applyProtection="1">
      <alignment horizontal="right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9" xfId="0" applyNumberFormat="1" applyFont="1" applyFill="1" applyBorder="1" applyAlignment="1" applyProtection="1">
      <alignment horizontal="right" vertical="center"/>
      <protection/>
    </xf>
    <xf numFmtId="164" fontId="6" fillId="0" borderId="9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16" fillId="0" borderId="1" xfId="0" applyFont="1" applyBorder="1" applyAlignment="1">
      <alignment/>
    </xf>
    <xf numFmtId="0" fontId="17" fillId="0" borderId="1" xfId="0" applyFont="1" applyBorder="1" applyAlignment="1">
      <alignment horizontal="left" wrapText="1"/>
    </xf>
    <xf numFmtId="0" fontId="0" fillId="0" borderId="15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4" fontId="0" fillId="0" borderId="1" xfId="0" applyNumberFormat="1" applyFont="1" applyBorder="1"/>
    <xf numFmtId="1" fontId="14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  <cellStyle name="Normální 5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81"/>
  <sheetViews>
    <sheetView tabSelected="1" zoomScale="70" zoomScaleNormal="70" workbookViewId="0" topLeftCell="A1">
      <selection activeCell="D16" sqref="D16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2.140625" style="1" customWidth="1"/>
    <col min="5" max="5" width="0.2890625" style="6" customWidth="1"/>
    <col min="6" max="6" width="18.8515625" style="6" hidden="1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77" t="s">
        <v>26</v>
      </c>
      <c r="B2" s="77"/>
      <c r="C2" s="77"/>
      <c r="D2" s="77"/>
      <c r="E2" s="77"/>
      <c r="F2" s="77"/>
      <c r="G2" s="77"/>
      <c r="H2" s="77"/>
    </row>
    <row r="3" spans="1:8" s="3" customFormat="1" ht="18.5">
      <c r="A3" s="78" t="s">
        <v>41</v>
      </c>
      <c r="B3" s="77"/>
      <c r="C3" s="77"/>
      <c r="D3" s="77"/>
      <c r="E3" s="77"/>
      <c r="F3" s="77"/>
      <c r="G3" s="77"/>
      <c r="H3" s="77"/>
    </row>
    <row r="4" spans="1:8" s="3" customFormat="1" ht="19" thickBot="1">
      <c r="A4" s="17"/>
      <c r="B4" s="37"/>
      <c r="C4" s="17"/>
      <c r="D4" s="17"/>
      <c r="E4" s="17"/>
      <c r="F4" s="17"/>
      <c r="G4" s="17"/>
      <c r="H4" s="17"/>
    </row>
    <row r="5" spans="1:8" s="9" customFormat="1" ht="60" customHeight="1" thickBot="1">
      <c r="A5" s="24" t="s">
        <v>18</v>
      </c>
      <c r="B5" s="38" t="s">
        <v>19</v>
      </c>
      <c r="C5" s="25" t="s">
        <v>20</v>
      </c>
      <c r="D5" s="76" t="s">
        <v>40</v>
      </c>
      <c r="E5" s="26" t="s">
        <v>9</v>
      </c>
      <c r="F5" s="26" t="s">
        <v>10</v>
      </c>
      <c r="G5" s="27" t="s">
        <v>7</v>
      </c>
      <c r="H5" s="28" t="s">
        <v>8</v>
      </c>
    </row>
    <row r="6" spans="1:8" s="9" customFormat="1" ht="15" customHeight="1">
      <c r="A6" s="19" t="s">
        <v>0</v>
      </c>
      <c r="B6" s="64">
        <v>2</v>
      </c>
      <c r="C6" s="64" t="s">
        <v>24</v>
      </c>
      <c r="D6" s="65" t="s">
        <v>42</v>
      </c>
      <c r="E6" s="20"/>
      <c r="F6" s="15"/>
      <c r="G6" s="16" t="s">
        <v>17</v>
      </c>
      <c r="H6" s="21" t="e">
        <f aca="true" t="shared" si="0" ref="H6">B6*G6</f>
        <v>#VALUE!</v>
      </c>
    </row>
    <row r="7" spans="1:8" s="9" customFormat="1" ht="15.5">
      <c r="A7" s="22" t="s">
        <v>1</v>
      </c>
      <c r="B7" s="66">
        <v>1</v>
      </c>
      <c r="C7" s="66" t="s">
        <v>35</v>
      </c>
      <c r="D7" s="65" t="s">
        <v>43</v>
      </c>
      <c r="E7" s="18"/>
      <c r="F7" s="10"/>
      <c r="G7" s="2" t="s">
        <v>17</v>
      </c>
      <c r="H7" s="23" t="e">
        <f aca="true" t="shared" si="1" ref="H7:H12">B7*G7</f>
        <v>#VALUE!</v>
      </c>
    </row>
    <row r="8" spans="1:8" s="9" customFormat="1" ht="15" customHeight="1">
      <c r="A8" s="22" t="s">
        <v>2</v>
      </c>
      <c r="B8" s="66">
        <v>4</v>
      </c>
      <c r="C8" s="66" t="s">
        <v>24</v>
      </c>
      <c r="D8" s="67" t="s">
        <v>44</v>
      </c>
      <c r="E8" s="18"/>
      <c r="F8" s="10"/>
      <c r="G8" s="2" t="s">
        <v>17</v>
      </c>
      <c r="H8" s="23" t="e">
        <f t="shared" si="1"/>
        <v>#VALUE!</v>
      </c>
    </row>
    <row r="9" spans="1:8" s="9" customFormat="1" ht="15" customHeight="1">
      <c r="A9" s="22" t="s">
        <v>3</v>
      </c>
      <c r="B9" s="66">
        <v>2</v>
      </c>
      <c r="C9" s="66" t="s">
        <v>24</v>
      </c>
      <c r="D9" s="67" t="s">
        <v>45</v>
      </c>
      <c r="E9" s="18"/>
      <c r="F9" s="10"/>
      <c r="G9" s="2" t="s">
        <v>17</v>
      </c>
      <c r="H9" s="23" t="e">
        <f aca="true" t="shared" si="2" ref="H9:H11">B9*G9</f>
        <v>#VALUE!</v>
      </c>
    </row>
    <row r="10" spans="1:8" s="9" customFormat="1" ht="15.5">
      <c r="A10" s="22" t="s">
        <v>4</v>
      </c>
      <c r="B10" s="66">
        <v>20</v>
      </c>
      <c r="C10" s="66" t="s">
        <v>24</v>
      </c>
      <c r="D10" s="67" t="s">
        <v>46</v>
      </c>
      <c r="E10" s="18"/>
      <c r="F10" s="10"/>
      <c r="G10" s="2" t="s">
        <v>17</v>
      </c>
      <c r="H10" s="23" t="e">
        <f t="shared" si="2"/>
        <v>#VALUE!</v>
      </c>
    </row>
    <row r="11" spans="1:8" s="9" customFormat="1" ht="15" customHeight="1">
      <c r="A11" s="22" t="s">
        <v>5</v>
      </c>
      <c r="B11" s="66">
        <v>5</v>
      </c>
      <c r="C11" s="66" t="s">
        <v>24</v>
      </c>
      <c r="D11" s="67" t="s">
        <v>47</v>
      </c>
      <c r="E11" s="18"/>
      <c r="F11" s="10"/>
      <c r="G11" s="2" t="s">
        <v>17</v>
      </c>
      <c r="H11" s="23" t="e">
        <f t="shared" si="2"/>
        <v>#VALUE!</v>
      </c>
    </row>
    <row r="12" spans="1:8" s="9" customFormat="1" ht="15" customHeight="1">
      <c r="A12" s="22" t="s">
        <v>21</v>
      </c>
      <c r="B12" s="66">
        <v>20</v>
      </c>
      <c r="C12" s="66" t="s">
        <v>24</v>
      </c>
      <c r="D12" s="67" t="s">
        <v>48</v>
      </c>
      <c r="E12" s="18"/>
      <c r="F12" s="10"/>
      <c r="G12" s="2" t="s">
        <v>17</v>
      </c>
      <c r="H12" s="23" t="e">
        <f t="shared" si="1"/>
        <v>#VALUE!</v>
      </c>
    </row>
    <row r="13" spans="1:8" s="9" customFormat="1" ht="15.5">
      <c r="A13" s="22" t="s">
        <v>27</v>
      </c>
      <c r="B13" s="66">
        <v>1</v>
      </c>
      <c r="C13" s="66" t="s">
        <v>24</v>
      </c>
      <c r="D13" s="67" t="s">
        <v>49</v>
      </c>
      <c r="E13" s="18"/>
      <c r="F13" s="10"/>
      <c r="G13" s="2" t="s">
        <v>17</v>
      </c>
      <c r="H13" s="23" t="e">
        <f aca="true" t="shared" si="3" ref="H13:H20">B13*G13</f>
        <v>#VALUE!</v>
      </c>
    </row>
    <row r="14" spans="1:8" s="9" customFormat="1" ht="15.5">
      <c r="A14" s="22" t="s">
        <v>28</v>
      </c>
      <c r="B14" s="66">
        <v>7</v>
      </c>
      <c r="C14" s="66" t="s">
        <v>24</v>
      </c>
      <c r="D14" s="67" t="s">
        <v>50</v>
      </c>
      <c r="E14" s="18"/>
      <c r="F14" s="10"/>
      <c r="G14" s="2" t="s">
        <v>17</v>
      </c>
      <c r="H14" s="23" t="e">
        <f aca="true" t="shared" si="4" ref="H14">B14*G14</f>
        <v>#VALUE!</v>
      </c>
    </row>
    <row r="15" spans="1:8" s="9" customFormat="1" ht="15" customHeight="1">
      <c r="A15" s="22" t="s">
        <v>29</v>
      </c>
      <c r="B15" s="64">
        <v>10</v>
      </c>
      <c r="C15" s="66" t="s">
        <v>24</v>
      </c>
      <c r="D15" s="67" t="s">
        <v>51</v>
      </c>
      <c r="E15" s="18"/>
      <c r="F15" s="10"/>
      <c r="G15" s="2" t="s">
        <v>17</v>
      </c>
      <c r="H15" s="23" t="e">
        <f t="shared" si="3"/>
        <v>#VALUE!</v>
      </c>
    </row>
    <row r="16" spans="1:8" s="9" customFormat="1" ht="15" customHeight="1">
      <c r="A16" s="22" t="s">
        <v>30</v>
      </c>
      <c r="B16" s="66">
        <v>6</v>
      </c>
      <c r="C16" s="66" t="s">
        <v>24</v>
      </c>
      <c r="D16" s="68" t="s">
        <v>52</v>
      </c>
      <c r="E16" s="18"/>
      <c r="F16" s="10"/>
      <c r="G16" s="2" t="s">
        <v>17</v>
      </c>
      <c r="H16" s="23" t="e">
        <f t="shared" si="3"/>
        <v>#VALUE!</v>
      </c>
    </row>
    <row r="17" spans="1:8" s="9" customFormat="1" ht="15" customHeight="1">
      <c r="A17" s="22" t="s">
        <v>31</v>
      </c>
      <c r="B17" s="66">
        <v>10</v>
      </c>
      <c r="C17" s="66" t="s">
        <v>24</v>
      </c>
      <c r="D17" s="69" t="s">
        <v>53</v>
      </c>
      <c r="E17" s="18"/>
      <c r="F17" s="10"/>
      <c r="G17" s="2" t="s">
        <v>17</v>
      </c>
      <c r="H17" s="23" t="e">
        <f t="shared" si="3"/>
        <v>#VALUE!</v>
      </c>
    </row>
    <row r="18" spans="1:8" s="9" customFormat="1" ht="15" customHeight="1">
      <c r="A18" s="22" t="s">
        <v>32</v>
      </c>
      <c r="B18" s="66">
        <v>10</v>
      </c>
      <c r="C18" s="66" t="s">
        <v>36</v>
      </c>
      <c r="D18" s="70" t="s">
        <v>54</v>
      </c>
      <c r="E18" s="18"/>
      <c r="F18" s="10"/>
      <c r="G18" s="2" t="s">
        <v>17</v>
      </c>
      <c r="H18" s="23" t="e">
        <f t="shared" si="3"/>
        <v>#VALUE!</v>
      </c>
    </row>
    <row r="19" spans="1:8" s="9" customFormat="1" ht="15" customHeight="1">
      <c r="A19" s="22" t="s">
        <v>33</v>
      </c>
      <c r="B19" s="66">
        <v>5</v>
      </c>
      <c r="C19" s="66" t="s">
        <v>24</v>
      </c>
      <c r="D19" s="67" t="s">
        <v>55</v>
      </c>
      <c r="E19" s="18"/>
      <c r="F19" s="10"/>
      <c r="G19" s="2" t="s">
        <v>17</v>
      </c>
      <c r="H19" s="23" t="e">
        <f t="shared" si="3"/>
        <v>#VALUE!</v>
      </c>
    </row>
    <row r="20" spans="1:8" s="9" customFormat="1" ht="15" customHeight="1" thickBot="1">
      <c r="A20" s="22" t="s">
        <v>34</v>
      </c>
      <c r="B20" s="66">
        <v>5</v>
      </c>
      <c r="C20" s="66" t="s">
        <v>24</v>
      </c>
      <c r="D20" s="68" t="s">
        <v>56</v>
      </c>
      <c r="E20" s="18"/>
      <c r="F20" s="10"/>
      <c r="G20" s="2" t="s">
        <v>17</v>
      </c>
      <c r="H20" s="23" t="e">
        <f t="shared" si="3"/>
        <v>#VALUE!</v>
      </c>
    </row>
    <row r="21" spans="1:8" ht="19" thickBot="1">
      <c r="A21" s="43"/>
      <c r="B21" s="39"/>
      <c r="C21" s="44"/>
      <c r="D21" s="36" t="s">
        <v>39</v>
      </c>
      <c r="E21" s="82">
        <f>SUM(F6:F16)</f>
        <v>0</v>
      </c>
      <c r="F21" s="82"/>
      <c r="G21" s="83" t="e">
        <f>SUM(H6:H20)</f>
        <v>#VALUE!</v>
      </c>
      <c r="H21" s="84"/>
    </row>
    <row r="22" spans="1:8" ht="19" thickBot="1">
      <c r="A22" s="11"/>
      <c r="B22" s="40"/>
      <c r="C22" s="12"/>
      <c r="D22" s="13"/>
      <c r="E22" s="14"/>
      <c r="F22" s="14"/>
      <c r="G22" s="14"/>
      <c r="H22" s="14"/>
    </row>
    <row r="23" spans="1:8" ht="49.5" customHeight="1" thickBot="1">
      <c r="A23" s="24" t="s">
        <v>18</v>
      </c>
      <c r="B23" s="38" t="s">
        <v>19</v>
      </c>
      <c r="C23" s="25" t="s">
        <v>20</v>
      </c>
      <c r="D23" s="75" t="s">
        <v>37</v>
      </c>
      <c r="E23" s="26" t="s">
        <v>9</v>
      </c>
      <c r="F23" s="26" t="s">
        <v>10</v>
      </c>
      <c r="G23" s="27" t="s">
        <v>7</v>
      </c>
      <c r="H23" s="28" t="s">
        <v>8</v>
      </c>
    </row>
    <row r="24" spans="1:8" ht="15">
      <c r="A24" s="45">
        <v>1</v>
      </c>
      <c r="B24" s="88">
        <v>2</v>
      </c>
      <c r="C24" s="88" t="s">
        <v>24</v>
      </c>
      <c r="D24" s="89" t="s">
        <v>66</v>
      </c>
      <c r="E24" s="46"/>
      <c r="F24" s="47"/>
      <c r="G24" s="48" t="s">
        <v>17</v>
      </c>
      <c r="H24" s="49" t="e">
        <f aca="true" t="shared" si="5" ref="H24:H33">B24*G24</f>
        <v>#VALUE!</v>
      </c>
    </row>
    <row r="25" spans="1:8" s="9" customFormat="1" ht="15.5">
      <c r="A25" s="50">
        <v>2</v>
      </c>
      <c r="B25" s="61">
        <v>10</v>
      </c>
      <c r="C25" s="61" t="s">
        <v>24</v>
      </c>
      <c r="D25" s="63" t="s">
        <v>57</v>
      </c>
      <c r="E25" s="51"/>
      <c r="F25" s="52"/>
      <c r="G25" s="53" t="s">
        <v>17</v>
      </c>
      <c r="H25" s="54" t="e">
        <f t="shared" si="5"/>
        <v>#VALUE!</v>
      </c>
    </row>
    <row r="26" spans="1:8" s="9" customFormat="1" ht="15" customHeight="1">
      <c r="A26" s="50">
        <v>3</v>
      </c>
      <c r="B26" s="90">
        <v>30</v>
      </c>
      <c r="C26" s="61" t="s">
        <v>24</v>
      </c>
      <c r="D26" s="63" t="s">
        <v>58</v>
      </c>
      <c r="E26" s="51"/>
      <c r="F26" s="52"/>
      <c r="G26" s="53" t="s">
        <v>17</v>
      </c>
      <c r="H26" s="54" t="e">
        <f t="shared" si="5"/>
        <v>#VALUE!</v>
      </c>
    </row>
    <row r="27" spans="1:8" s="9" customFormat="1" ht="15" customHeight="1">
      <c r="A27" s="50">
        <v>4</v>
      </c>
      <c r="B27" s="61">
        <v>10</v>
      </c>
      <c r="C27" s="61" t="s">
        <v>24</v>
      </c>
      <c r="D27" s="91" t="s">
        <v>59</v>
      </c>
      <c r="E27" s="51"/>
      <c r="F27" s="52"/>
      <c r="G27" s="53" t="s">
        <v>17</v>
      </c>
      <c r="H27" s="54" t="e">
        <f t="shared" si="5"/>
        <v>#VALUE!</v>
      </c>
    </row>
    <row r="28" spans="1:8" s="9" customFormat="1" ht="15" customHeight="1">
      <c r="A28" s="50">
        <v>5</v>
      </c>
      <c r="B28" s="61">
        <v>10</v>
      </c>
      <c r="C28" s="61" t="s">
        <v>24</v>
      </c>
      <c r="D28" s="92" t="s">
        <v>60</v>
      </c>
      <c r="E28" s="51"/>
      <c r="F28" s="52"/>
      <c r="G28" s="53" t="s">
        <v>17</v>
      </c>
      <c r="H28" s="54" t="e">
        <f t="shared" si="5"/>
        <v>#VALUE!</v>
      </c>
    </row>
    <row r="29" spans="1:8" s="9" customFormat="1" ht="15" customHeight="1">
      <c r="A29" s="50">
        <v>6</v>
      </c>
      <c r="B29" s="61">
        <v>10</v>
      </c>
      <c r="C29" s="61" t="s">
        <v>24</v>
      </c>
      <c r="D29" s="93" t="s">
        <v>61</v>
      </c>
      <c r="E29" s="51"/>
      <c r="F29" s="52"/>
      <c r="G29" s="53" t="s">
        <v>17</v>
      </c>
      <c r="H29" s="54" t="e">
        <f t="shared" si="5"/>
        <v>#VALUE!</v>
      </c>
    </row>
    <row r="30" spans="1:8" s="9" customFormat="1" ht="15" customHeight="1">
      <c r="A30" s="50">
        <v>7</v>
      </c>
      <c r="B30" s="90">
        <v>1</v>
      </c>
      <c r="C30" s="90" t="s">
        <v>24</v>
      </c>
      <c r="D30" s="63" t="s">
        <v>62</v>
      </c>
      <c r="E30" s="51"/>
      <c r="F30" s="52"/>
      <c r="G30" s="53" t="s">
        <v>17</v>
      </c>
      <c r="H30" s="54" t="e">
        <f t="shared" si="5"/>
        <v>#VALUE!</v>
      </c>
    </row>
    <row r="31" spans="1:8" s="9" customFormat="1" ht="15" customHeight="1">
      <c r="A31" s="50">
        <v>8</v>
      </c>
      <c r="B31" s="90">
        <v>5</v>
      </c>
      <c r="C31" s="61" t="s">
        <v>24</v>
      </c>
      <c r="D31" s="63" t="s">
        <v>63</v>
      </c>
      <c r="E31" s="51"/>
      <c r="F31" s="52"/>
      <c r="G31" s="53" t="s">
        <v>17</v>
      </c>
      <c r="H31" s="54" t="e">
        <f t="shared" si="5"/>
        <v>#VALUE!</v>
      </c>
    </row>
    <row r="32" spans="1:8" s="9" customFormat="1" ht="15" customHeight="1">
      <c r="A32" s="50">
        <v>9</v>
      </c>
      <c r="B32" s="90">
        <v>1</v>
      </c>
      <c r="C32" s="61" t="s">
        <v>24</v>
      </c>
      <c r="D32" s="94" t="s">
        <v>64</v>
      </c>
      <c r="E32" s="51"/>
      <c r="F32" s="52"/>
      <c r="G32" s="53" t="s">
        <v>17</v>
      </c>
      <c r="H32" s="54" t="e">
        <f t="shared" si="5"/>
        <v>#VALUE!</v>
      </c>
    </row>
    <row r="33" spans="1:8" s="9" customFormat="1" ht="15" customHeight="1" thickBot="1">
      <c r="A33" s="55">
        <v>10</v>
      </c>
      <c r="B33" s="62">
        <v>2</v>
      </c>
      <c r="C33" s="62" t="s">
        <v>24</v>
      </c>
      <c r="D33" s="95" t="s">
        <v>65</v>
      </c>
      <c r="E33" s="56"/>
      <c r="F33" s="57"/>
      <c r="G33" s="58" t="s">
        <v>17</v>
      </c>
      <c r="H33" s="59" t="e">
        <f t="shared" si="5"/>
        <v>#VALUE!</v>
      </c>
    </row>
    <row r="34" spans="1:8" s="9" customFormat="1" ht="15" customHeight="1" thickBot="1">
      <c r="A34" s="43"/>
      <c r="B34" s="60"/>
      <c r="C34" s="44"/>
      <c r="D34" s="74" t="s">
        <v>38</v>
      </c>
      <c r="E34" s="81"/>
      <c r="F34" s="82"/>
      <c r="G34" s="82" t="e">
        <f>SUM(H24:H33)</f>
        <v>#VALUE!</v>
      </c>
      <c r="H34" s="85"/>
    </row>
    <row r="35" spans="1:8" s="9" customFormat="1" ht="15" customHeight="1">
      <c r="A35" s="11"/>
      <c r="B35" s="40"/>
      <c r="C35" s="12"/>
      <c r="D35" s="13"/>
      <c r="E35" s="14"/>
      <c r="F35" s="14"/>
      <c r="G35" s="14"/>
      <c r="H35" s="14"/>
    </row>
    <row r="36" spans="1:8" ht="19" thickBot="1">
      <c r="A36" s="11"/>
      <c r="B36" s="40"/>
      <c r="C36" s="12"/>
      <c r="D36" s="13"/>
      <c r="E36" s="14"/>
      <c r="F36" s="14"/>
      <c r="G36" s="14"/>
      <c r="H36" s="14"/>
    </row>
    <row r="37" spans="1:8" ht="65" customHeight="1" thickBot="1">
      <c r="A37" s="24" t="s">
        <v>18</v>
      </c>
      <c r="B37" s="38" t="s">
        <v>19</v>
      </c>
      <c r="C37" s="25" t="s">
        <v>20</v>
      </c>
      <c r="D37" s="75" t="s">
        <v>23</v>
      </c>
      <c r="E37" s="26" t="s">
        <v>9</v>
      </c>
      <c r="F37" s="26" t="s">
        <v>10</v>
      </c>
      <c r="G37" s="27" t="s">
        <v>7</v>
      </c>
      <c r="H37" s="28" t="s">
        <v>8</v>
      </c>
    </row>
    <row r="38" spans="1:8" ht="15">
      <c r="A38" s="19" t="s">
        <v>0</v>
      </c>
      <c r="B38" s="99">
        <v>5</v>
      </c>
      <c r="C38" s="100" t="s">
        <v>24</v>
      </c>
      <c r="D38" s="98" t="s">
        <v>67</v>
      </c>
      <c r="E38" s="101">
        <v>59</v>
      </c>
      <c r="F38" s="71">
        <f>SUM(E38*B38)</f>
        <v>295</v>
      </c>
      <c r="G38" s="16" t="s">
        <v>17</v>
      </c>
      <c r="H38" s="21" t="e">
        <f aca="true" t="shared" si="6" ref="H38">B38*G38</f>
        <v>#VALUE!</v>
      </c>
    </row>
    <row r="39" spans="1:8" ht="15">
      <c r="A39" s="22" t="s">
        <v>1</v>
      </c>
      <c r="B39" s="102">
        <v>6</v>
      </c>
      <c r="C39" s="100" t="s">
        <v>24</v>
      </c>
      <c r="D39" s="103" t="s">
        <v>68</v>
      </c>
      <c r="E39" s="101">
        <v>37</v>
      </c>
      <c r="F39" s="72">
        <f aca="true" t="shared" si="7" ref="F39:F45">SUM(E39*B39)</f>
        <v>222</v>
      </c>
      <c r="G39" s="2" t="s">
        <v>17</v>
      </c>
      <c r="H39" s="42" t="e">
        <f aca="true" t="shared" si="8" ref="H39:H45">B39*G39</f>
        <v>#VALUE!</v>
      </c>
    </row>
    <row r="40" spans="1:8" ht="15">
      <c r="A40" s="22" t="s">
        <v>2</v>
      </c>
      <c r="B40" s="102">
        <v>30</v>
      </c>
      <c r="C40" s="100" t="s">
        <v>24</v>
      </c>
      <c r="D40" s="103" t="s">
        <v>69</v>
      </c>
      <c r="E40" s="104">
        <v>40</v>
      </c>
      <c r="F40" s="72">
        <f t="shared" si="7"/>
        <v>1200</v>
      </c>
      <c r="G40" s="2" t="s">
        <v>17</v>
      </c>
      <c r="H40" s="42" t="e">
        <f t="shared" si="8"/>
        <v>#VALUE!</v>
      </c>
    </row>
    <row r="41" spans="1:8" ht="15">
      <c r="A41" s="22" t="s">
        <v>3</v>
      </c>
      <c r="B41" s="102">
        <v>30</v>
      </c>
      <c r="C41" s="100" t="s">
        <v>24</v>
      </c>
      <c r="D41" s="96" t="s">
        <v>70</v>
      </c>
      <c r="E41" s="101">
        <v>86.5</v>
      </c>
      <c r="F41" s="72">
        <f t="shared" si="7"/>
        <v>2595</v>
      </c>
      <c r="G41" s="2" t="s">
        <v>17</v>
      </c>
      <c r="H41" s="42" t="e">
        <f t="shared" si="8"/>
        <v>#VALUE!</v>
      </c>
    </row>
    <row r="42" spans="1:8" ht="15">
      <c r="A42" s="22" t="s">
        <v>4</v>
      </c>
      <c r="B42" s="105">
        <v>10</v>
      </c>
      <c r="C42" s="100" t="s">
        <v>24</v>
      </c>
      <c r="D42" s="96" t="s">
        <v>71</v>
      </c>
      <c r="E42" s="104">
        <v>79.53</v>
      </c>
      <c r="F42" s="72">
        <f t="shared" si="7"/>
        <v>795.3</v>
      </c>
      <c r="G42" s="2" t="s">
        <v>17</v>
      </c>
      <c r="H42" s="42" t="e">
        <f t="shared" si="8"/>
        <v>#VALUE!</v>
      </c>
    </row>
    <row r="43" spans="1:8" ht="15">
      <c r="A43" s="22" t="s">
        <v>5</v>
      </c>
      <c r="B43" s="105">
        <v>30</v>
      </c>
      <c r="C43" s="100" t="s">
        <v>24</v>
      </c>
      <c r="D43" s="96" t="s">
        <v>72</v>
      </c>
      <c r="E43" s="101">
        <v>62.1</v>
      </c>
      <c r="F43" s="72">
        <f t="shared" si="7"/>
        <v>1863</v>
      </c>
      <c r="G43" s="2" t="s">
        <v>17</v>
      </c>
      <c r="H43" s="42" t="e">
        <f t="shared" si="8"/>
        <v>#VALUE!</v>
      </c>
    </row>
    <row r="44" spans="1:8" ht="15">
      <c r="A44" s="22" t="s">
        <v>21</v>
      </c>
      <c r="B44" s="105">
        <v>5</v>
      </c>
      <c r="C44" s="100" t="s">
        <v>24</v>
      </c>
      <c r="D44" s="97" t="s">
        <v>73</v>
      </c>
      <c r="E44" s="104">
        <v>532</v>
      </c>
      <c r="F44" s="72">
        <f t="shared" si="7"/>
        <v>2660</v>
      </c>
      <c r="G44" s="2" t="s">
        <v>17</v>
      </c>
      <c r="H44" s="42" t="e">
        <f t="shared" si="8"/>
        <v>#VALUE!</v>
      </c>
    </row>
    <row r="45" spans="1:8" ht="15" customHeight="1" thickBot="1">
      <c r="A45" s="22" t="s">
        <v>27</v>
      </c>
      <c r="B45" s="105">
        <v>5</v>
      </c>
      <c r="C45" s="100" t="s">
        <v>24</v>
      </c>
      <c r="D45" s="98" t="s">
        <v>74</v>
      </c>
      <c r="E45" s="106">
        <v>427</v>
      </c>
      <c r="F45" s="73">
        <f t="shared" si="7"/>
        <v>2135</v>
      </c>
      <c r="G45" s="2" t="s">
        <v>17</v>
      </c>
      <c r="H45" s="42" t="e">
        <f t="shared" si="8"/>
        <v>#VALUE!</v>
      </c>
    </row>
    <row r="46" spans="1:8" ht="19" thickBot="1">
      <c r="A46" s="33"/>
      <c r="B46" s="39"/>
      <c r="C46" s="34"/>
      <c r="D46" s="74" t="s">
        <v>25</v>
      </c>
      <c r="E46" s="81">
        <f>SUM(F38:F45)</f>
        <v>11765.3</v>
      </c>
      <c r="F46" s="82"/>
      <c r="G46" s="83" t="e">
        <f>SUM(H38:H45)</f>
        <v>#VALUE!</v>
      </c>
      <c r="H46" s="84"/>
    </row>
    <row r="47" spans="1:8" ht="19" thickBot="1">
      <c r="A47" s="33"/>
      <c r="B47" s="39"/>
      <c r="C47" s="34"/>
      <c r="D47" s="35" t="s">
        <v>11</v>
      </c>
      <c r="E47" s="81"/>
      <c r="F47" s="82"/>
      <c r="G47" s="82" t="e">
        <f>G21+G34+G46</f>
        <v>#VALUE!</v>
      </c>
      <c r="H47" s="85"/>
    </row>
    <row r="48" spans="1:8" ht="18.5">
      <c r="A48" s="29"/>
      <c r="B48" s="41"/>
      <c r="C48" s="30"/>
      <c r="D48" s="31"/>
      <c r="E48" s="32"/>
      <c r="F48" s="32"/>
      <c r="G48" s="32"/>
      <c r="H48" s="32"/>
    </row>
    <row r="49" spans="1:8" ht="15">
      <c r="A49" s="80" t="s">
        <v>22</v>
      </c>
      <c r="B49" s="80"/>
      <c r="C49" s="80"/>
      <c r="D49" s="80"/>
      <c r="E49" s="80"/>
      <c r="F49" s="80"/>
      <c r="G49" s="80"/>
      <c r="H49" s="80"/>
    </row>
    <row r="50" ht="15">
      <c r="A50" s="5"/>
    </row>
    <row r="51" spans="1:7" ht="15">
      <c r="A51" s="7" t="s">
        <v>6</v>
      </c>
      <c r="B51" s="79" t="s">
        <v>14</v>
      </c>
      <c r="C51" s="79"/>
      <c r="D51" s="79"/>
      <c r="G51" s="8" t="s">
        <v>13</v>
      </c>
    </row>
    <row r="58" spans="4:8" ht="15">
      <c r="D58" s="87" t="s">
        <v>12</v>
      </c>
      <c r="E58" s="87"/>
      <c r="F58" s="87"/>
      <c r="G58" s="87"/>
      <c r="H58" s="87"/>
    </row>
    <row r="59" spans="4:8" ht="15">
      <c r="D59" s="86" t="s">
        <v>15</v>
      </c>
      <c r="E59" s="86"/>
      <c r="F59" s="86"/>
      <c r="G59" s="86"/>
      <c r="H59" s="86"/>
    </row>
    <row r="60" spans="4:8" ht="15">
      <c r="D60" s="86" t="s">
        <v>16</v>
      </c>
      <c r="E60" s="86"/>
      <c r="F60" s="86"/>
      <c r="G60" s="86"/>
      <c r="H60" s="86"/>
    </row>
    <row r="1041381" spans="1:8" ht="15">
      <c r="A1041381" s="1"/>
      <c r="C1041381" s="1"/>
      <c r="E1041381" s="1"/>
      <c r="F1041381" s="6">
        <f>SUM(F2:F1041380)</f>
        <v>11765.3</v>
      </c>
      <c r="G1041381" s="1"/>
      <c r="H1041381" s="1"/>
    </row>
  </sheetData>
  <sheetProtection selectLockedCells="1"/>
  <mergeCells count="15">
    <mergeCell ref="D60:H60"/>
    <mergeCell ref="D58:H58"/>
    <mergeCell ref="D59:H59"/>
    <mergeCell ref="E21:F21"/>
    <mergeCell ref="G21:H21"/>
    <mergeCell ref="E34:F34"/>
    <mergeCell ref="G34:H34"/>
    <mergeCell ref="A2:H2"/>
    <mergeCell ref="A3:H3"/>
    <mergeCell ref="B51:D51"/>
    <mergeCell ref="A49:H49"/>
    <mergeCell ref="E46:F46"/>
    <mergeCell ref="G46:H46"/>
    <mergeCell ref="E47:F47"/>
    <mergeCell ref="G47:H47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C0BA33-9A04-400F-BE4F-4E38DA51F5BB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2022-03-31T12:18:01Z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