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25" documentId="8_{92D9A136-6EED-48E2-BC87-45B181839760}" xr6:coauthVersionLast="36" xr6:coauthVersionMax="47" xr10:uidLastSave="{513DC7C4-4CC5-4FC7-B47D-AFB87BA08A2D}"/>
  <bookViews>
    <workbookView xWindow="1480" yWindow="1480" windowWidth="28790" windowHeight="15460" xr2:uid="{00000000-000D-0000-FFFF-FFFF00000000}"/>
  </bookViews>
  <sheets>
    <sheet name="instalatersky" sheetId="2" r:id="rId1"/>
    <sheet name="příloha č.1" sheetId="3" r:id="rId2"/>
  </sheets>
  <definedNames>
    <definedName name="_xlnm.Print_Area" localSheetId="0">instalatersky!$A$2:$H$72</definedName>
  </definedNames>
  <calcPr calcId="191029"/>
</workbook>
</file>

<file path=xl/calcChain.xml><?xml version="1.0" encoding="utf-8"?>
<calcChain xmlns="http://schemas.openxmlformats.org/spreadsheetml/2006/main">
  <c r="G58" i="2" l="1"/>
  <c r="H24" i="2" l="1"/>
  <c r="H41" i="2" l="1"/>
  <c r="H40" i="2"/>
  <c r="H39" i="2"/>
  <c r="H38" i="2"/>
  <c r="H37" i="2"/>
  <c r="H36" i="2"/>
  <c r="H35" i="2"/>
  <c r="H34" i="2"/>
  <c r="H33" i="2"/>
  <c r="H32" i="2"/>
  <c r="H31" i="2"/>
  <c r="H30" i="2"/>
  <c r="H29" i="2"/>
  <c r="G42" i="2" s="1"/>
  <c r="F56" i="2" l="1"/>
  <c r="F55" i="2"/>
  <c r="F54" i="2"/>
  <c r="F53" i="2"/>
  <c r="F52" i="2"/>
  <c r="F51" i="2"/>
  <c r="F50" i="2"/>
  <c r="F49" i="2"/>
  <c r="F48" i="2"/>
  <c r="F47" i="2"/>
  <c r="F46" i="2"/>
  <c r="H54" i="2"/>
  <c r="H53" i="2"/>
  <c r="H52" i="2"/>
  <c r="H51" i="2"/>
  <c r="H50" i="2"/>
  <c r="H49" i="2"/>
  <c r="H48" i="2"/>
  <c r="H47" i="2"/>
  <c r="H16" i="2" l="1"/>
  <c r="H17" i="2"/>
  <c r="H18" i="2"/>
  <c r="H19" i="2"/>
  <c r="H20" i="2"/>
  <c r="H21" i="2"/>
  <c r="H22" i="2"/>
  <c r="H23" i="2"/>
  <c r="H25" i="2"/>
  <c r="H14" i="2" l="1"/>
  <c r="H56" i="2" l="1"/>
  <c r="H55" i="2"/>
  <c r="H11" i="2" l="1"/>
  <c r="H10" i="2"/>
  <c r="H9" i="2"/>
  <c r="H46" i="2" l="1"/>
  <c r="G57" i="2" s="1"/>
  <c r="E57" i="2"/>
  <c r="E26" i="2" l="1"/>
  <c r="H15" i="2"/>
  <c r="H13" i="2" l="1"/>
  <c r="H12" i="2" l="1"/>
  <c r="H8" i="2"/>
  <c r="H7" i="2"/>
  <c r="H6" i="2" l="1"/>
  <c r="G26" i="2" l="1"/>
  <c r="F1041392" i="2"/>
</calcChain>
</file>

<file path=xl/sharedStrings.xml><?xml version="1.0" encoding="utf-8"?>
<sst xmlns="http://schemas.openxmlformats.org/spreadsheetml/2006/main" count="601" uniqueCount="93">
  <si>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</si>
  <si>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</si>
  <si>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</si>
  <si>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</si>
  <si>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</si>
  <si>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</si>
  <si>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</si>
  <si>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</si>
  <si>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</si>
  <si>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</si>
  <si>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</si>
  <si>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</si>
  <si>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</si>
  <si>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</si>
  <si>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</si>
  <si>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</si>
  <si>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</si>
  <si>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</si>
  <si>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</si>
  <si>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</si>
  <si>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</si>
  <si>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</si>
  <si>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</si>
  <si>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</si>
  <si>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</si>
  <si>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</si>
  <si>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</si>
  <si>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</si>
  <si>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</si>
  <si>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</si>
  <si>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</si>
  <si>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</si>
  <si>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</si>
  <si>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</si>
  <si>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</si>
  <si>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</si>
  <si>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</si>
  <si>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</si>
  <si>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</si>
  <si>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KS</t>
  </si>
  <si>
    <t>Ks</t>
  </si>
  <si>
    <t xml:space="preserve">ka </t>
  </si>
  <si>
    <t>Dodávka do skladu energetiky, převezme Uramová Milena, t.č. 597 321 217, místnost B 109 (Sklad elektro), 17.listopadu 15, Ostrava - Poruba</t>
  </si>
  <si>
    <t>Dodávka instalatérského materiálu 1/2022</t>
  </si>
  <si>
    <t>hliníkový článkový radiátor ARMAT Plus 500/6</t>
  </si>
  <si>
    <t>hliníkový článkový radiátor ARMAT Plus 500/9</t>
  </si>
  <si>
    <t>nerezová hadicová spona DW2-8 - 8/12 mm</t>
  </si>
  <si>
    <t>nerezová hadicová spona DW2-8 - 10/16 mm</t>
  </si>
  <si>
    <t>nerezová hadicová spona DW2-8 - 12/20 mm</t>
  </si>
  <si>
    <t>nerezová hadicová spona DW2-8 - 16/27 mm</t>
  </si>
  <si>
    <t>nerezová hadicová spona DW2-8 - 20/32 mm</t>
  </si>
  <si>
    <t>nerezová hadicová spona DW2-8 - 25/40 mm</t>
  </si>
  <si>
    <t>nerezová hadicová spona DW2-8 - 32/50 mm</t>
  </si>
  <si>
    <t>nerezová hadicová spona DW2-8 - 40/60 mm</t>
  </si>
  <si>
    <t>Lepidlo-Mirelon Therm (tuba 100ml)</t>
  </si>
  <si>
    <t>příloha č.1</t>
  </si>
  <si>
    <r>
      <t xml:space="preserve">hliníkový článkový radiátor ARMAT Plus 500/20 Klasik ½“ přímý, provozní stav 75/65/20 </t>
    </r>
    <r>
      <rPr>
        <sz val="11"/>
        <color rgb="FFFF0000"/>
        <rFont val="Calibri"/>
        <family val="2"/>
        <scheme val="minor"/>
      </rPr>
      <t>viz. příloha č.1</t>
    </r>
  </si>
  <si>
    <r>
      <t xml:space="preserve">hliníkový článkový radiátor ARMAT Plus 500/17 Klasik ½“ přímý,provozní stav 75/65/20 </t>
    </r>
    <r>
      <rPr>
        <sz val="11"/>
        <color rgb="FFFF0000"/>
        <rFont val="Calibri"/>
        <family val="2"/>
        <scheme val="minor"/>
      </rPr>
      <t>viz. příloha č.1</t>
    </r>
  </si>
  <si>
    <t>20.</t>
  </si>
  <si>
    <t xml:space="preserve">Silfra- Quik ventil QK 10051 chrom  nástěnný samouzávirací </t>
  </si>
  <si>
    <t>PPR přechodka 20x1/2" s kovovým závitem vnitřním</t>
  </si>
  <si>
    <t>VENTIL ZAHRADNÍ  1/2"</t>
  </si>
  <si>
    <t>Mosaz Redukce 1/2"x 3/8" vnější závit</t>
  </si>
  <si>
    <t>Třmen Gebo 2"</t>
  </si>
  <si>
    <t>Tmel silikon akrylový 310ml RL bílý</t>
  </si>
  <si>
    <t>Tmel silikonakryl. 310ml RL transp.</t>
  </si>
  <si>
    <t>baterie metalia dřezová 55091.0</t>
  </si>
  <si>
    <t>Flexi hadice nerezová 3/8" x 3/8" MM 400 mm</t>
  </si>
  <si>
    <t>wc flexi přípojka 110 28-55cm</t>
  </si>
  <si>
    <t>prodloužení mosaz 1/2"x10</t>
  </si>
  <si>
    <t>šrouby  ploché k uchyceni wc sedaku</t>
  </si>
  <si>
    <t>ROHOVÝ VENTIL S FILTREM HLINÍKOVÁ PÁKA 1/2"X 3/8"</t>
  </si>
  <si>
    <t> Rav ramínko kulaté 200 mm chrom</t>
  </si>
  <si>
    <t> Rav ramínko kulaté 300 mm chrom</t>
  </si>
  <si>
    <t>Mosaz Prodloužení 1/2" x 25 mm</t>
  </si>
  <si>
    <t>WC manžeta VRAP malá</t>
  </si>
  <si>
    <t>HT odpadní zátka HTM 50</t>
  </si>
  <si>
    <t>mosaz vsuvka ŠŠ redukovaná 1/2" x 3/4"</t>
  </si>
  <si>
    <t>WC plastová nádržka Alca UNI Dual A 93 Alca plast</t>
  </si>
  <si>
    <t>Koleno 90°chrom, vnitřní/ vnější závit 1/2" ( PROTIMEX.CZ)</t>
  </si>
  <si>
    <t>Vsuvka chrom 1/2-1/2" ( PROTIMEX.CZ)</t>
  </si>
  <si>
    <t>Redukce HT 50/40</t>
  </si>
  <si>
    <t>Těsnění KLINGERIT na šroubení radiátoru 15x24x1,7-1/2"</t>
  </si>
  <si>
    <t>Těsnění KLINGERIT na šroubení radiátoru 12x20x1,7-3/8"</t>
  </si>
  <si>
    <t>Ventil odvzdušňovací NI 3/8-81, ruční</t>
  </si>
  <si>
    <t>Ventil odvzdušňovací NI 1/4-81, ruční</t>
  </si>
  <si>
    <t>Napouštěcí ventil ALCAPLAST A17-3/8" stojánkový</t>
  </si>
  <si>
    <t>Vršek ventilu 1/2"-T 14 s těsněním</t>
  </si>
  <si>
    <t>Kryt vršku, bArva černá T5 1/2"</t>
  </si>
  <si>
    <t>WC KOMBI JIKA LYRA PLUS H8263860002423, rovný odpad ( šířka 360mm, výška 770mm, hloubka 630mm</t>
  </si>
  <si>
    <t>Mezisoučet za sklad energetiky:</t>
  </si>
  <si>
    <t>Mezisoučet za sklad údržby:</t>
  </si>
  <si>
    <t>Dodávka do skladu údržby 976, místnost D009, na ulici 17. listopadu 15, Ostrava-Poruba, převezme Renáta Polanská, telefon +420597323344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</si>
</sst>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7" fillId="0" borderId="0" xfId="0" applyFont="1" applyFill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165" fontId="6" fillId="0" borderId="1" xfId="0" applyNumberFormat="1" applyFont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vertical="center" wrapText="1"/>
      <protection locked="0"/>
    </xf>
    <xf numFmtId="2" fontId="6" fillId="0" borderId="7" xfId="0" applyNumberFormat="1" applyFont="1" applyFill="1" applyBorder="1" applyAlignment="1" applyProtection="1">
      <alignment horizontal="right" vertical="center"/>
    </xf>
    <xf numFmtId="165" fontId="6" fillId="3" borderId="3" xfId="0" applyNumberFormat="1" applyFont="1" applyFill="1" applyBorder="1" applyAlignment="1" applyProtection="1">
      <alignment vertical="center" wrapText="1"/>
      <protection locked="0"/>
    </xf>
    <xf numFmtId="164" fontId="5" fillId="0" borderId="11" xfId="0" applyNumberFormat="1" applyFont="1" applyBorder="1" applyAlignment="1">
      <alignment horizontal="right" vertical="center"/>
    </xf>
    <xf numFmtId="2" fontId="6" fillId="0" borderId="6" xfId="0" applyNumberFormat="1" applyFont="1" applyFill="1" applyBorder="1" applyAlignment="1" applyProtection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6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 applyProtection="1">
      <alignment horizontal="center" vertical="center" wrapText="1"/>
    </xf>
    <xf numFmtId="164" fontId="9" fillId="4" borderId="1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right" vertical="center"/>
    </xf>
    <xf numFmtId="164" fontId="11" fillId="0" borderId="2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5" fillId="4" borderId="9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5" fillId="0" borderId="1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1" fillId="0" borderId="13" xfId="0" applyNumberFormat="1" applyFont="1" applyFill="1" applyBorder="1" applyAlignment="1" applyProtection="1">
      <alignment horizontal="right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0" fillId="0" borderId="9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1" fontId="20" fillId="0" borderId="7" xfId="0" applyNumberFormat="1" applyFont="1" applyFill="1" applyBorder="1" applyAlignment="1" applyProtection="1">
      <alignment horizontal="right" vertical="center"/>
    </xf>
    <xf numFmtId="165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3" xfId="0" applyNumberFormat="1" applyFont="1" applyBorder="1" applyAlignment="1" applyProtection="1">
      <alignment horizontal="center" vertical="top"/>
    </xf>
    <xf numFmtId="164" fontId="20" fillId="2" borderId="3" xfId="0" applyNumberFormat="1" applyFont="1" applyFill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>
      <alignment horizontal="right" vertical="center"/>
    </xf>
    <xf numFmtId="1" fontId="20" fillId="0" borderId="6" xfId="0" applyNumberFormat="1" applyFont="1" applyFill="1" applyBorder="1" applyAlignment="1" applyProtection="1">
      <alignment horizontal="right" vertical="center"/>
    </xf>
    <xf numFmtId="165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1" xfId="0" applyNumberFormat="1" applyFont="1" applyBorder="1" applyAlignment="1" applyProtection="1">
      <alignment horizontal="center" vertical="top"/>
    </xf>
    <xf numFmtId="164" fontId="2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1" fontId="20" fillId="0" borderId="15" xfId="0" applyNumberFormat="1" applyFont="1" applyFill="1" applyBorder="1" applyAlignment="1" applyProtection="1">
      <alignment horizontal="right" vertical="center"/>
    </xf>
    <xf numFmtId="0" fontId="21" fillId="0" borderId="16" xfId="0" applyFont="1" applyBorder="1" applyAlignment="1">
      <alignment horizontal="left" vertical="center" wrapText="1"/>
    </xf>
    <xf numFmtId="165" fontId="2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16" xfId="0" applyNumberFormat="1" applyFont="1" applyBorder="1" applyAlignment="1" applyProtection="1">
      <alignment horizontal="center" vertical="top"/>
    </xf>
    <xf numFmtId="164" fontId="20" fillId="2" borderId="16" xfId="0" applyNumberFormat="1" applyFont="1" applyFill="1" applyBorder="1" applyAlignment="1" applyProtection="1">
      <alignment horizontal="right" vertical="center"/>
      <protection locked="0"/>
    </xf>
    <xf numFmtId="164" fontId="0" fillId="0" borderId="17" xfId="0" applyNumberFormat="1" applyFont="1" applyBorder="1" applyAlignment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1" fillId="0" borderId="0" xfId="5"/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6" fillId="0" borderId="18" xfId="0" applyFont="1" applyBorder="1" applyAlignment="1" applyProtection="1">
      <alignment horizontal="center" vertical="center"/>
    </xf>
    <xf numFmtId="0" fontId="0" fillId="0" borderId="18" xfId="0" applyBorder="1" applyAlignment="1">
      <alignment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left" vertical="center"/>
    </xf>
    <xf numFmtId="0" fontId="19" fillId="3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" fontId="19" fillId="0" borderId="1" xfId="0" applyNumberFormat="1" applyFont="1" applyFill="1" applyBorder="1"/>
    <xf numFmtId="4" fontId="6" fillId="0" borderId="14" xfId="0" applyNumberFormat="1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/>
    <xf numFmtId="4" fontId="6" fillId="0" borderId="1" xfId="0" applyNumberFormat="1" applyFont="1" applyBorder="1"/>
    <xf numFmtId="0" fontId="19" fillId="0" borderId="1" xfId="0" applyFont="1" applyBorder="1" applyAlignment="1"/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wrapText="1"/>
    </xf>
    <xf numFmtId="0" fontId="19" fillId="0" borderId="0" xfId="0" applyFont="1" applyAlignment="1">
      <alignment wrapText="1"/>
    </xf>
    <xf numFmtId="4" fontId="19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wrapText="1"/>
    </xf>
    <xf numFmtId="0" fontId="6" fillId="0" borderId="5" xfId="0" applyFont="1" applyFill="1" applyBorder="1" applyAlignment="1" applyProtection="1">
      <alignment horizontal="righ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17DF2.18CAB330" TargetMode="External"/><Relationship Id="rId1" Type="http://schemas.openxmlformats.org/officeDocument/2006/relationships/image" Target="../media/image1.jpeg"/><Relationship Id="rId4" Type="http://schemas.openxmlformats.org/officeDocument/2006/relationships/image" Target="cid:image002.png@01D17DF2.18CAB3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6</xdr:col>
      <xdr:colOff>400050</xdr:colOff>
      <xdr:row>18</xdr:row>
      <xdr:rowOff>114300</xdr:rowOff>
    </xdr:to>
    <xdr:pic>
      <xdr:nvPicPr>
        <xdr:cNvPr id="2" name="Obrázek 1" descr="cid:image001.png@01D17DF2.18CAB330">
          <a:extLst>
            <a:ext uri="{FF2B5EF4-FFF2-40B4-BE49-F238E27FC236}">
              <a16:creationId xmlns:a16="http://schemas.microsoft.com/office/drawing/2014/main" id="{908D19DF-B1B3-4A8E-BB11-AF329EDD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600"/>
          <a:ext cx="283845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6</xdr:col>
      <xdr:colOff>85725</xdr:colOff>
      <xdr:row>36</xdr:row>
      <xdr:rowOff>152400</xdr:rowOff>
    </xdr:to>
    <xdr:pic>
      <xdr:nvPicPr>
        <xdr:cNvPr id="3" name="Obrázek 2" descr="cid:image002.png@01D17DF2.18CAB330">
          <a:extLst>
            <a:ext uri="{FF2B5EF4-FFF2-40B4-BE49-F238E27FC236}">
              <a16:creationId xmlns:a16="http://schemas.microsoft.com/office/drawing/2014/main" id="{2CF1859B-BCA8-45F0-BE33-830B8EDE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83000"/>
          <a:ext cx="2524125" cy="309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92"/>
  <sheetViews>
    <sheetView tabSelected="1" zoomScale="70" zoomScaleNormal="70" workbookViewId="0">
      <selection activeCell="D1" sqref="D1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36328125" style="6" customWidth="1"/>
    <col min="6" max="6" width="0.453125" style="6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46" t="s">
        <v>26</v>
      </c>
      <c r="B2" s="46"/>
      <c r="C2" s="46"/>
      <c r="D2" s="46"/>
      <c r="E2" s="46"/>
      <c r="F2" s="46"/>
      <c r="G2" s="46"/>
      <c r="H2" s="46"/>
    </row>
    <row r="3" spans="1:8" s="3" customFormat="1" ht="18.5" x14ac:dyDescent="0.35">
      <c r="A3" s="47" t="s">
        <v>43</v>
      </c>
      <c r="B3" s="46"/>
      <c r="C3" s="46"/>
      <c r="D3" s="46"/>
      <c r="E3" s="46"/>
      <c r="F3" s="46"/>
      <c r="G3" s="46"/>
      <c r="H3" s="46"/>
    </row>
    <row r="4" spans="1:8" s="3" customFormat="1" ht="19" thickBot="1" x14ac:dyDescent="0.4">
      <c r="A4" s="17"/>
      <c r="B4" s="37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18</v>
      </c>
      <c r="B5" s="38" t="s">
        <v>19</v>
      </c>
      <c r="C5" s="25" t="s">
        <v>20</v>
      </c>
      <c r="D5" s="109" t="s">
        <v>92</v>
      </c>
      <c r="E5" s="26" t="s">
        <v>9</v>
      </c>
      <c r="F5" s="26" t="s">
        <v>10</v>
      </c>
      <c r="G5" s="27" t="s">
        <v>7</v>
      </c>
      <c r="H5" s="28" t="s">
        <v>8</v>
      </c>
    </row>
    <row r="6" spans="1:8" s="9" customFormat="1" ht="15" customHeight="1" x14ac:dyDescent="0.35">
      <c r="A6" s="19" t="s">
        <v>0</v>
      </c>
      <c r="B6" s="83">
        <v>2</v>
      </c>
      <c r="C6" s="83" t="s">
        <v>24</v>
      </c>
      <c r="D6" s="84" t="s">
        <v>59</v>
      </c>
      <c r="E6" s="20"/>
      <c r="F6" s="15"/>
      <c r="G6" s="16" t="s">
        <v>17</v>
      </c>
      <c r="H6" s="21" t="e">
        <f t="shared" ref="H6" si="0">B6*G6</f>
        <v>#VALUE!</v>
      </c>
    </row>
    <row r="7" spans="1:8" s="9" customFormat="1" ht="15.5" x14ac:dyDescent="0.35">
      <c r="A7" s="22" t="s">
        <v>1</v>
      </c>
      <c r="B7" s="85">
        <v>10</v>
      </c>
      <c r="C7" s="85" t="s">
        <v>39</v>
      </c>
      <c r="D7" s="86" t="s">
        <v>60</v>
      </c>
      <c r="E7" s="18"/>
      <c r="F7" s="10"/>
      <c r="G7" s="2" t="s">
        <v>17</v>
      </c>
      <c r="H7" s="23" t="e">
        <f t="shared" ref="H7:H12" si="1">B7*G7</f>
        <v>#VALUE!</v>
      </c>
    </row>
    <row r="8" spans="1:8" s="9" customFormat="1" ht="15" customHeight="1" x14ac:dyDescent="0.35">
      <c r="A8" s="22" t="s">
        <v>2</v>
      </c>
      <c r="B8" s="85">
        <v>6</v>
      </c>
      <c r="C8" s="85" t="s">
        <v>24</v>
      </c>
      <c r="D8" s="87" t="s">
        <v>61</v>
      </c>
      <c r="E8" s="18"/>
      <c r="F8" s="10"/>
      <c r="G8" s="2" t="s">
        <v>17</v>
      </c>
      <c r="H8" s="23" t="e">
        <f t="shared" si="1"/>
        <v>#VALUE!</v>
      </c>
    </row>
    <row r="9" spans="1:8" s="9" customFormat="1" ht="15" customHeight="1" x14ac:dyDescent="0.35">
      <c r="A9" s="22" t="s">
        <v>3</v>
      </c>
      <c r="B9" s="85">
        <v>10</v>
      </c>
      <c r="C9" s="85" t="s">
        <v>24</v>
      </c>
      <c r="D9" s="87" t="s">
        <v>62</v>
      </c>
      <c r="E9" s="18"/>
      <c r="F9" s="10"/>
      <c r="G9" s="2" t="s">
        <v>17</v>
      </c>
      <c r="H9" s="23" t="e">
        <f t="shared" ref="H9:H11" si="2">B9*G9</f>
        <v>#VALUE!</v>
      </c>
    </row>
    <row r="10" spans="1:8" s="9" customFormat="1" ht="15.5" x14ac:dyDescent="0.35">
      <c r="A10" s="22" t="s">
        <v>4</v>
      </c>
      <c r="B10" s="85">
        <v>1</v>
      </c>
      <c r="C10" s="85" t="s">
        <v>24</v>
      </c>
      <c r="D10" s="87" t="s">
        <v>63</v>
      </c>
      <c r="E10" s="18"/>
      <c r="F10" s="10"/>
      <c r="G10" s="2" t="s">
        <v>17</v>
      </c>
      <c r="H10" s="23" t="e">
        <f t="shared" si="2"/>
        <v>#VALUE!</v>
      </c>
    </row>
    <row r="11" spans="1:8" s="9" customFormat="1" ht="15" customHeight="1" x14ac:dyDescent="0.35">
      <c r="A11" s="22" t="s">
        <v>5</v>
      </c>
      <c r="B11" s="85">
        <v>5</v>
      </c>
      <c r="C11" s="85" t="s">
        <v>24</v>
      </c>
      <c r="D11" s="87" t="s">
        <v>64</v>
      </c>
      <c r="E11" s="18"/>
      <c r="F11" s="10"/>
      <c r="G11" s="2" t="s">
        <v>17</v>
      </c>
      <c r="H11" s="23" t="e">
        <f t="shared" si="2"/>
        <v>#VALUE!</v>
      </c>
    </row>
    <row r="12" spans="1:8" s="9" customFormat="1" ht="15" customHeight="1" x14ac:dyDescent="0.35">
      <c r="A12" s="22" t="s">
        <v>21</v>
      </c>
      <c r="B12" s="85">
        <v>5</v>
      </c>
      <c r="C12" s="85" t="s">
        <v>24</v>
      </c>
      <c r="D12" s="87" t="s">
        <v>65</v>
      </c>
      <c r="E12" s="18"/>
      <c r="F12" s="10"/>
      <c r="G12" s="2" t="s">
        <v>17</v>
      </c>
      <c r="H12" s="23" t="e">
        <f t="shared" si="1"/>
        <v>#VALUE!</v>
      </c>
    </row>
    <row r="13" spans="1:8" s="9" customFormat="1" ht="15.5" x14ac:dyDescent="0.35">
      <c r="A13" s="22" t="s">
        <v>27</v>
      </c>
      <c r="B13" s="85">
        <v>8</v>
      </c>
      <c r="C13" s="85" t="s">
        <v>24</v>
      </c>
      <c r="D13" s="87" t="s">
        <v>66</v>
      </c>
      <c r="E13" s="18"/>
      <c r="F13" s="10"/>
      <c r="G13" s="2" t="s">
        <v>17</v>
      </c>
      <c r="H13" s="23" t="e">
        <f t="shared" ref="H13:H25" si="3">B13*G13</f>
        <v>#VALUE!</v>
      </c>
    </row>
    <row r="14" spans="1:8" s="9" customFormat="1" ht="15.5" x14ac:dyDescent="0.35">
      <c r="A14" s="22" t="s">
        <v>28</v>
      </c>
      <c r="B14" s="85">
        <v>5</v>
      </c>
      <c r="C14" s="85" t="s">
        <v>24</v>
      </c>
      <c r="D14" s="87" t="s">
        <v>67</v>
      </c>
      <c r="E14" s="18"/>
      <c r="F14" s="10"/>
      <c r="G14" s="2" t="s">
        <v>17</v>
      </c>
      <c r="H14" s="23" t="e">
        <f t="shared" ref="H14" si="4">B14*G14</f>
        <v>#VALUE!</v>
      </c>
    </row>
    <row r="15" spans="1:8" s="9" customFormat="1" ht="15" customHeight="1" x14ac:dyDescent="0.35">
      <c r="A15" s="22" t="s">
        <v>29</v>
      </c>
      <c r="B15" s="83">
        <v>2</v>
      </c>
      <c r="C15" s="85" t="s">
        <v>24</v>
      </c>
      <c r="D15" s="87" t="s">
        <v>68</v>
      </c>
      <c r="E15" s="18"/>
      <c r="F15" s="10"/>
      <c r="G15" s="2" t="s">
        <v>17</v>
      </c>
      <c r="H15" s="23" t="e">
        <f t="shared" si="3"/>
        <v>#VALUE!</v>
      </c>
    </row>
    <row r="16" spans="1:8" s="9" customFormat="1" ht="15" customHeight="1" x14ac:dyDescent="0.35">
      <c r="A16" s="22" t="s">
        <v>30</v>
      </c>
      <c r="B16" s="85">
        <v>5</v>
      </c>
      <c r="C16" s="85" t="s">
        <v>24</v>
      </c>
      <c r="D16" s="88" t="s">
        <v>69</v>
      </c>
      <c r="E16" s="18"/>
      <c r="F16" s="10"/>
      <c r="G16" s="2" t="s">
        <v>17</v>
      </c>
      <c r="H16" s="23" t="e">
        <f t="shared" si="3"/>
        <v>#VALUE!</v>
      </c>
    </row>
    <row r="17" spans="1:8" s="9" customFormat="1" ht="15" customHeight="1" x14ac:dyDescent="0.35">
      <c r="A17" s="22" t="s">
        <v>31</v>
      </c>
      <c r="B17" s="85">
        <v>5</v>
      </c>
      <c r="C17" s="85" t="s">
        <v>24</v>
      </c>
      <c r="D17" s="89" t="s">
        <v>70</v>
      </c>
      <c r="E17" s="18"/>
      <c r="F17" s="10"/>
      <c r="G17" s="2" t="s">
        <v>17</v>
      </c>
      <c r="H17" s="23" t="e">
        <f t="shared" si="3"/>
        <v>#VALUE!</v>
      </c>
    </row>
    <row r="18" spans="1:8" s="9" customFormat="1" ht="15" customHeight="1" x14ac:dyDescent="0.35">
      <c r="A18" s="22" t="s">
        <v>32</v>
      </c>
      <c r="B18" s="85">
        <v>5</v>
      </c>
      <c r="C18" s="85" t="s">
        <v>40</v>
      </c>
      <c r="D18" s="90" t="s">
        <v>71</v>
      </c>
      <c r="E18" s="18"/>
      <c r="F18" s="10"/>
      <c r="G18" s="2" t="s">
        <v>17</v>
      </c>
      <c r="H18" s="23" t="e">
        <f t="shared" si="3"/>
        <v>#VALUE!</v>
      </c>
    </row>
    <row r="19" spans="1:8" s="9" customFormat="1" ht="15" customHeight="1" x14ac:dyDescent="0.35">
      <c r="A19" s="22" t="s">
        <v>33</v>
      </c>
      <c r="B19" s="85">
        <v>6</v>
      </c>
      <c r="C19" s="85" t="s">
        <v>24</v>
      </c>
      <c r="D19" s="87" t="s">
        <v>72</v>
      </c>
      <c r="E19" s="18"/>
      <c r="F19" s="10"/>
      <c r="G19" s="2" t="s">
        <v>17</v>
      </c>
      <c r="H19" s="23" t="e">
        <f t="shared" si="3"/>
        <v>#VALUE!</v>
      </c>
    </row>
    <row r="20" spans="1:8" s="9" customFormat="1" ht="15" customHeight="1" x14ac:dyDescent="0.35">
      <c r="A20" s="22" t="s">
        <v>34</v>
      </c>
      <c r="B20" s="85">
        <v>8</v>
      </c>
      <c r="C20" s="85" t="s">
        <v>24</v>
      </c>
      <c r="D20" s="88" t="s">
        <v>73</v>
      </c>
      <c r="E20" s="18"/>
      <c r="F20" s="10"/>
      <c r="G20" s="2" t="s">
        <v>17</v>
      </c>
      <c r="H20" s="23" t="e">
        <f t="shared" si="3"/>
        <v>#VALUE!</v>
      </c>
    </row>
    <row r="21" spans="1:8" s="9" customFormat="1" ht="15" customHeight="1" x14ac:dyDescent="0.35">
      <c r="A21" s="22" t="s">
        <v>35</v>
      </c>
      <c r="B21" s="85">
        <v>10</v>
      </c>
      <c r="C21" s="85" t="s">
        <v>24</v>
      </c>
      <c r="D21" s="87" t="s">
        <v>74</v>
      </c>
      <c r="E21" s="18"/>
      <c r="F21" s="10"/>
      <c r="G21" s="2" t="s">
        <v>17</v>
      </c>
      <c r="H21" s="23" t="e">
        <f t="shared" si="3"/>
        <v>#VALUE!</v>
      </c>
    </row>
    <row r="22" spans="1:8" s="9" customFormat="1" ht="15" customHeight="1" x14ac:dyDescent="0.35">
      <c r="A22" s="22" t="s">
        <v>36</v>
      </c>
      <c r="B22" s="85">
        <v>5</v>
      </c>
      <c r="C22" s="85" t="s">
        <v>41</v>
      </c>
      <c r="D22" s="87" t="s">
        <v>75</v>
      </c>
      <c r="E22" s="18"/>
      <c r="F22" s="10"/>
      <c r="G22" s="2" t="s">
        <v>17</v>
      </c>
      <c r="H22" s="23" t="e">
        <f t="shared" si="3"/>
        <v>#VALUE!</v>
      </c>
    </row>
    <row r="23" spans="1:8" s="9" customFormat="1" ht="15" customHeight="1" x14ac:dyDescent="0.35">
      <c r="A23" s="22" t="s">
        <v>37</v>
      </c>
      <c r="B23" s="85">
        <v>5</v>
      </c>
      <c r="C23" s="85" t="s">
        <v>24</v>
      </c>
      <c r="D23" s="88" t="s">
        <v>76</v>
      </c>
      <c r="E23" s="18"/>
      <c r="F23" s="10"/>
      <c r="G23" s="2" t="s">
        <v>17</v>
      </c>
      <c r="H23" s="23" t="e">
        <f t="shared" si="3"/>
        <v>#VALUE!</v>
      </c>
    </row>
    <row r="24" spans="1:8" s="9" customFormat="1" ht="15" customHeight="1" x14ac:dyDescent="0.35">
      <c r="A24" s="22" t="s">
        <v>38</v>
      </c>
      <c r="B24" s="85">
        <v>10</v>
      </c>
      <c r="C24" s="85" t="s">
        <v>24</v>
      </c>
      <c r="D24" s="88" t="s">
        <v>77</v>
      </c>
      <c r="E24" s="18"/>
      <c r="F24" s="10"/>
      <c r="G24" s="2" t="s">
        <v>17</v>
      </c>
      <c r="H24" s="23" t="e">
        <f t="shared" ref="H24" si="5">B24*G24</f>
        <v>#VALUE!</v>
      </c>
    </row>
    <row r="25" spans="1:8" s="9" customFormat="1" ht="15" customHeight="1" thickBot="1" x14ac:dyDescent="0.4">
      <c r="A25" s="22" t="s">
        <v>58</v>
      </c>
      <c r="B25" s="85">
        <v>10</v>
      </c>
      <c r="C25" s="85" t="s">
        <v>24</v>
      </c>
      <c r="D25" s="88" t="s">
        <v>78</v>
      </c>
      <c r="E25" s="18"/>
      <c r="F25" s="10"/>
      <c r="G25" s="2" t="s">
        <v>17</v>
      </c>
      <c r="H25" s="23" t="e">
        <f t="shared" si="3"/>
        <v>#VALUE!</v>
      </c>
    </row>
    <row r="26" spans="1:8" ht="19" thickBot="1" x14ac:dyDescent="0.4">
      <c r="A26" s="44"/>
      <c r="B26" s="39"/>
      <c r="C26" s="45"/>
      <c r="D26" s="36" t="s">
        <v>91</v>
      </c>
      <c r="E26" s="51">
        <f>SUM(F6:F16)</f>
        <v>0</v>
      </c>
      <c r="F26" s="51"/>
      <c r="G26" s="52" t="e">
        <f>SUM(H6:H25)</f>
        <v>#VALUE!</v>
      </c>
      <c r="H26" s="53"/>
    </row>
    <row r="27" spans="1:8" ht="19" thickBot="1" x14ac:dyDescent="0.4">
      <c r="A27" s="11"/>
      <c r="B27" s="40"/>
      <c r="C27" s="12"/>
      <c r="D27" s="13"/>
      <c r="E27" s="14"/>
      <c r="F27" s="14"/>
      <c r="G27" s="14"/>
      <c r="H27" s="14"/>
    </row>
    <row r="28" spans="1:8" ht="49.5" customHeight="1" thickBot="1" x14ac:dyDescent="0.4">
      <c r="A28" s="24" t="s">
        <v>18</v>
      </c>
      <c r="B28" s="38" t="s">
        <v>19</v>
      </c>
      <c r="C28" s="25" t="s">
        <v>20</v>
      </c>
      <c r="D28" s="108" t="s">
        <v>42</v>
      </c>
      <c r="E28" s="26" t="s">
        <v>9</v>
      </c>
      <c r="F28" s="26" t="s">
        <v>10</v>
      </c>
      <c r="G28" s="27" t="s">
        <v>7</v>
      </c>
      <c r="H28" s="28" t="s">
        <v>8</v>
      </c>
    </row>
    <row r="29" spans="1:8" x14ac:dyDescent="0.35">
      <c r="A29" s="57">
        <v>1</v>
      </c>
      <c r="B29" s="77">
        <v>2</v>
      </c>
      <c r="C29" s="77" t="s">
        <v>24</v>
      </c>
      <c r="D29" s="80" t="s">
        <v>56</v>
      </c>
      <c r="E29" s="58"/>
      <c r="F29" s="59"/>
      <c r="G29" s="60" t="s">
        <v>17</v>
      </c>
      <c r="H29" s="61" t="e">
        <f t="shared" ref="H29:H41" si="6">B29*G29</f>
        <v>#VALUE!</v>
      </c>
    </row>
    <row r="30" spans="1:8" s="9" customFormat="1" ht="15.5" x14ac:dyDescent="0.35">
      <c r="A30" s="62">
        <v>2</v>
      </c>
      <c r="B30" s="68">
        <v>2</v>
      </c>
      <c r="C30" s="68" t="s">
        <v>24</v>
      </c>
      <c r="D30" s="81" t="s">
        <v>57</v>
      </c>
      <c r="E30" s="63"/>
      <c r="F30" s="64"/>
      <c r="G30" s="65" t="s">
        <v>17</v>
      </c>
      <c r="H30" s="66" t="e">
        <f t="shared" si="6"/>
        <v>#VALUE!</v>
      </c>
    </row>
    <row r="31" spans="1:8" s="9" customFormat="1" ht="15" customHeight="1" x14ac:dyDescent="0.35">
      <c r="A31" s="62">
        <v>3</v>
      </c>
      <c r="B31" s="78">
        <v>2</v>
      </c>
      <c r="C31" s="78" t="s">
        <v>24</v>
      </c>
      <c r="D31" s="82" t="s">
        <v>44</v>
      </c>
      <c r="E31" s="63"/>
      <c r="F31" s="64"/>
      <c r="G31" s="65" t="s">
        <v>17</v>
      </c>
      <c r="H31" s="66" t="e">
        <f t="shared" si="6"/>
        <v>#VALUE!</v>
      </c>
    </row>
    <row r="32" spans="1:8" s="9" customFormat="1" ht="15" customHeight="1" x14ac:dyDescent="0.35">
      <c r="A32" s="62">
        <v>4</v>
      </c>
      <c r="B32" s="78">
        <v>2</v>
      </c>
      <c r="C32" s="78" t="s">
        <v>24</v>
      </c>
      <c r="D32" s="82" t="s">
        <v>45</v>
      </c>
      <c r="E32" s="63"/>
      <c r="F32" s="64"/>
      <c r="G32" s="65" t="s">
        <v>17</v>
      </c>
      <c r="H32" s="66" t="e">
        <f t="shared" si="6"/>
        <v>#VALUE!</v>
      </c>
    </row>
    <row r="33" spans="1:8" s="9" customFormat="1" ht="15" customHeight="1" x14ac:dyDescent="0.35">
      <c r="A33" s="62">
        <v>5</v>
      </c>
      <c r="B33" s="78">
        <v>10</v>
      </c>
      <c r="C33" s="78" t="s">
        <v>24</v>
      </c>
      <c r="D33" s="67" t="s">
        <v>46</v>
      </c>
      <c r="E33" s="63"/>
      <c r="F33" s="64"/>
      <c r="G33" s="65" t="s">
        <v>17</v>
      </c>
      <c r="H33" s="66" t="e">
        <f t="shared" si="6"/>
        <v>#VALUE!</v>
      </c>
    </row>
    <row r="34" spans="1:8" s="9" customFormat="1" ht="15" customHeight="1" x14ac:dyDescent="0.35">
      <c r="A34" s="62">
        <v>6</v>
      </c>
      <c r="B34" s="78">
        <v>10</v>
      </c>
      <c r="C34" s="78" t="s">
        <v>24</v>
      </c>
      <c r="D34" s="67" t="s">
        <v>47</v>
      </c>
      <c r="E34" s="63"/>
      <c r="F34" s="64"/>
      <c r="G34" s="65" t="s">
        <v>17</v>
      </c>
      <c r="H34" s="66" t="e">
        <f t="shared" si="6"/>
        <v>#VALUE!</v>
      </c>
    </row>
    <row r="35" spans="1:8" s="9" customFormat="1" ht="15" customHeight="1" x14ac:dyDescent="0.35">
      <c r="A35" s="62">
        <v>7</v>
      </c>
      <c r="B35" s="78">
        <v>10</v>
      </c>
      <c r="C35" s="78" t="s">
        <v>24</v>
      </c>
      <c r="D35" s="67" t="s">
        <v>48</v>
      </c>
      <c r="E35" s="63"/>
      <c r="F35" s="64"/>
      <c r="G35" s="65" t="s">
        <v>17</v>
      </c>
      <c r="H35" s="66" t="e">
        <f t="shared" si="6"/>
        <v>#VALUE!</v>
      </c>
    </row>
    <row r="36" spans="1:8" s="9" customFormat="1" ht="15" customHeight="1" x14ac:dyDescent="0.35">
      <c r="A36" s="62">
        <v>8</v>
      </c>
      <c r="B36" s="78">
        <v>10</v>
      </c>
      <c r="C36" s="78" t="s">
        <v>24</v>
      </c>
      <c r="D36" s="67" t="s">
        <v>49</v>
      </c>
      <c r="E36" s="63"/>
      <c r="F36" s="64"/>
      <c r="G36" s="65" t="s">
        <v>17</v>
      </c>
      <c r="H36" s="66" t="e">
        <f t="shared" si="6"/>
        <v>#VALUE!</v>
      </c>
    </row>
    <row r="37" spans="1:8" s="9" customFormat="1" ht="15" customHeight="1" x14ac:dyDescent="0.35">
      <c r="A37" s="62">
        <v>9</v>
      </c>
      <c r="B37" s="78">
        <v>10</v>
      </c>
      <c r="C37" s="78" t="s">
        <v>24</v>
      </c>
      <c r="D37" s="67" t="s">
        <v>50</v>
      </c>
      <c r="E37" s="63"/>
      <c r="F37" s="64"/>
      <c r="G37" s="65" t="s">
        <v>17</v>
      </c>
      <c r="H37" s="66" t="e">
        <f t="shared" si="6"/>
        <v>#VALUE!</v>
      </c>
    </row>
    <row r="38" spans="1:8" s="9" customFormat="1" ht="15" customHeight="1" x14ac:dyDescent="0.35">
      <c r="A38" s="62">
        <v>10</v>
      </c>
      <c r="B38" s="78">
        <v>10</v>
      </c>
      <c r="C38" s="78" t="s">
        <v>24</v>
      </c>
      <c r="D38" s="67" t="s">
        <v>51</v>
      </c>
      <c r="E38" s="63"/>
      <c r="F38" s="64"/>
      <c r="G38" s="65" t="s">
        <v>17</v>
      </c>
      <c r="H38" s="66" t="e">
        <f t="shared" si="6"/>
        <v>#VALUE!</v>
      </c>
    </row>
    <row r="39" spans="1:8" s="9" customFormat="1" ht="15" customHeight="1" x14ac:dyDescent="0.35">
      <c r="A39" s="62">
        <v>11</v>
      </c>
      <c r="B39" s="78">
        <v>10</v>
      </c>
      <c r="C39" s="78" t="s">
        <v>24</v>
      </c>
      <c r="D39" s="67" t="s">
        <v>52</v>
      </c>
      <c r="E39" s="63"/>
      <c r="F39" s="64"/>
      <c r="G39" s="65" t="s">
        <v>17</v>
      </c>
      <c r="H39" s="66" t="e">
        <f t="shared" si="6"/>
        <v>#VALUE!</v>
      </c>
    </row>
    <row r="40" spans="1:8" s="9" customFormat="1" ht="15" customHeight="1" x14ac:dyDescent="0.35">
      <c r="A40" s="62">
        <v>12</v>
      </c>
      <c r="B40" s="78">
        <v>10</v>
      </c>
      <c r="C40" s="78" t="s">
        <v>24</v>
      </c>
      <c r="D40" s="67" t="s">
        <v>53</v>
      </c>
      <c r="E40" s="63"/>
      <c r="F40" s="64"/>
      <c r="G40" s="65" t="s">
        <v>17</v>
      </c>
      <c r="H40" s="66" t="e">
        <f t="shared" si="6"/>
        <v>#VALUE!</v>
      </c>
    </row>
    <row r="41" spans="1:8" s="9" customFormat="1" ht="15" customHeight="1" thickBot="1" x14ac:dyDescent="0.4">
      <c r="A41" s="69">
        <v>13</v>
      </c>
      <c r="B41" s="79">
        <v>4</v>
      </c>
      <c r="C41" s="79" t="s">
        <v>24</v>
      </c>
      <c r="D41" s="70" t="s">
        <v>54</v>
      </c>
      <c r="E41" s="71"/>
      <c r="F41" s="72"/>
      <c r="G41" s="73" t="s">
        <v>17</v>
      </c>
      <c r="H41" s="74" t="e">
        <f t="shared" si="6"/>
        <v>#VALUE!</v>
      </c>
    </row>
    <row r="42" spans="1:8" s="9" customFormat="1" ht="15" customHeight="1" thickBot="1" x14ac:dyDescent="0.4">
      <c r="A42" s="44"/>
      <c r="B42" s="75"/>
      <c r="C42" s="45"/>
      <c r="D42" s="107" t="s">
        <v>90</v>
      </c>
      <c r="E42" s="50"/>
      <c r="F42" s="51"/>
      <c r="G42" s="51" t="e">
        <f>SUM(H29:H41)</f>
        <v>#VALUE!</v>
      </c>
      <c r="H42" s="54"/>
    </row>
    <row r="43" spans="1:8" s="9" customFormat="1" ht="15" customHeight="1" x14ac:dyDescent="0.35">
      <c r="A43" s="11"/>
      <c r="B43" s="40"/>
      <c r="C43" s="12"/>
      <c r="D43" s="13"/>
      <c r="E43" s="14"/>
      <c r="F43" s="14"/>
      <c r="G43" s="14"/>
      <c r="H43" s="14"/>
    </row>
    <row r="44" spans="1:8" ht="19" thickBot="1" x14ac:dyDescent="0.4">
      <c r="A44" s="11"/>
      <c r="B44" s="40"/>
      <c r="C44" s="12"/>
      <c r="D44" s="13"/>
      <c r="E44" s="14"/>
      <c r="F44" s="14"/>
      <c r="G44" s="14"/>
      <c r="H44" s="14"/>
    </row>
    <row r="45" spans="1:8" ht="65" customHeight="1" thickBot="1" x14ac:dyDescent="0.4">
      <c r="A45" s="24" t="s">
        <v>18</v>
      </c>
      <c r="B45" s="38" t="s">
        <v>19</v>
      </c>
      <c r="C45" s="25" t="s">
        <v>20</v>
      </c>
      <c r="D45" s="108" t="s">
        <v>23</v>
      </c>
      <c r="E45" s="26" t="s">
        <v>9</v>
      </c>
      <c r="F45" s="26" t="s">
        <v>10</v>
      </c>
      <c r="G45" s="27" t="s">
        <v>7</v>
      </c>
      <c r="H45" s="28" t="s">
        <v>8</v>
      </c>
    </row>
    <row r="46" spans="1:8" x14ac:dyDescent="0.35">
      <c r="A46" s="19" t="s">
        <v>0</v>
      </c>
      <c r="B46" s="91">
        <v>30</v>
      </c>
      <c r="C46" s="43" t="s">
        <v>24</v>
      </c>
      <c r="D46" s="92" t="s">
        <v>79</v>
      </c>
      <c r="E46" s="93">
        <v>25.51</v>
      </c>
      <c r="F46" s="94">
        <f>SUM(E46*B46)</f>
        <v>765.30000000000007</v>
      </c>
      <c r="G46" s="16" t="s">
        <v>17</v>
      </c>
      <c r="H46" s="21" t="e">
        <f t="shared" ref="H46:H56" si="7">B46*G46</f>
        <v>#VALUE!</v>
      </c>
    </row>
    <row r="47" spans="1:8" x14ac:dyDescent="0.35">
      <c r="A47" s="22" t="s">
        <v>1</v>
      </c>
      <c r="B47" s="95">
        <v>30</v>
      </c>
      <c r="C47" s="43" t="s">
        <v>24</v>
      </c>
      <c r="D47" s="96" t="s">
        <v>80</v>
      </c>
      <c r="E47" s="97">
        <v>15.43</v>
      </c>
      <c r="F47" s="98">
        <f t="shared" ref="F47:F56" si="8">SUM(E47*B47)</f>
        <v>462.9</v>
      </c>
      <c r="G47" s="2" t="s">
        <v>17</v>
      </c>
      <c r="H47" s="42" t="e">
        <f t="shared" ref="H47:H54" si="9">B47*G47</f>
        <v>#VALUE!</v>
      </c>
    </row>
    <row r="48" spans="1:8" x14ac:dyDescent="0.35">
      <c r="A48" s="22" t="s">
        <v>2</v>
      </c>
      <c r="B48" s="91">
        <v>5</v>
      </c>
      <c r="C48" s="43" t="s">
        <v>24</v>
      </c>
      <c r="D48" s="99" t="s">
        <v>81</v>
      </c>
      <c r="E48" s="98">
        <v>18.72</v>
      </c>
      <c r="F48" s="98">
        <f t="shared" si="8"/>
        <v>93.6</v>
      </c>
      <c r="G48" s="2" t="s">
        <v>17</v>
      </c>
      <c r="H48" s="42" t="e">
        <f t="shared" si="9"/>
        <v>#VALUE!</v>
      </c>
    </row>
    <row r="49" spans="1:8" x14ac:dyDescent="0.35">
      <c r="A49" s="22" t="s">
        <v>3</v>
      </c>
      <c r="B49" s="100">
        <v>100</v>
      </c>
      <c r="C49" s="43" t="s">
        <v>24</v>
      </c>
      <c r="D49" s="99" t="s">
        <v>82</v>
      </c>
      <c r="E49" s="98">
        <v>0.72</v>
      </c>
      <c r="F49" s="98">
        <f t="shared" si="8"/>
        <v>72</v>
      </c>
      <c r="G49" s="2" t="s">
        <v>17</v>
      </c>
      <c r="H49" s="42" t="e">
        <f t="shared" si="9"/>
        <v>#VALUE!</v>
      </c>
    </row>
    <row r="50" spans="1:8" x14ac:dyDescent="0.35">
      <c r="A50" s="22" t="s">
        <v>4</v>
      </c>
      <c r="B50" s="100">
        <v>100</v>
      </c>
      <c r="C50" s="43" t="s">
        <v>24</v>
      </c>
      <c r="D50" s="99" t="s">
        <v>83</v>
      </c>
      <c r="E50" s="97">
        <v>0.67</v>
      </c>
      <c r="F50" s="98">
        <f t="shared" si="8"/>
        <v>67</v>
      </c>
      <c r="G50" s="2" t="s">
        <v>17</v>
      </c>
      <c r="H50" s="42" t="e">
        <f t="shared" si="9"/>
        <v>#VALUE!</v>
      </c>
    </row>
    <row r="51" spans="1:8" x14ac:dyDescent="0.35">
      <c r="A51" s="22" t="s">
        <v>5</v>
      </c>
      <c r="B51" s="100">
        <v>20</v>
      </c>
      <c r="C51" s="43" t="s">
        <v>24</v>
      </c>
      <c r="D51" s="106" t="s">
        <v>84</v>
      </c>
      <c r="E51" s="98">
        <v>7.35</v>
      </c>
      <c r="F51" s="98">
        <f t="shared" si="8"/>
        <v>147</v>
      </c>
      <c r="G51" s="2" t="s">
        <v>17</v>
      </c>
      <c r="H51" s="42" t="e">
        <f t="shared" si="9"/>
        <v>#VALUE!</v>
      </c>
    </row>
    <row r="52" spans="1:8" x14ac:dyDescent="0.35">
      <c r="A52" s="22" t="s">
        <v>21</v>
      </c>
      <c r="B52" s="100">
        <v>20</v>
      </c>
      <c r="C52" s="101" t="s">
        <v>24</v>
      </c>
      <c r="D52" s="102" t="s">
        <v>85</v>
      </c>
      <c r="E52" s="97">
        <v>7.35</v>
      </c>
      <c r="F52" s="98">
        <f t="shared" si="8"/>
        <v>147</v>
      </c>
      <c r="G52" s="2" t="s">
        <v>17</v>
      </c>
      <c r="H52" s="42" t="e">
        <f t="shared" si="9"/>
        <v>#VALUE!</v>
      </c>
    </row>
    <row r="53" spans="1:8" ht="15" customHeight="1" x14ac:dyDescent="0.35">
      <c r="A53" s="22" t="s">
        <v>27</v>
      </c>
      <c r="B53" s="100">
        <v>3</v>
      </c>
      <c r="C53" s="101" t="s">
        <v>24</v>
      </c>
      <c r="D53" s="103" t="s">
        <v>86</v>
      </c>
      <c r="E53" s="104">
        <v>200</v>
      </c>
      <c r="F53" s="105">
        <f t="shared" si="8"/>
        <v>600</v>
      </c>
      <c r="G53" s="2" t="s">
        <v>17</v>
      </c>
      <c r="H53" s="42" t="e">
        <f t="shared" si="9"/>
        <v>#VALUE!</v>
      </c>
    </row>
    <row r="54" spans="1:8" x14ac:dyDescent="0.35">
      <c r="A54" s="22" t="s">
        <v>28</v>
      </c>
      <c r="B54" s="100">
        <v>50</v>
      </c>
      <c r="C54" s="101" t="s">
        <v>24</v>
      </c>
      <c r="D54" s="106" t="s">
        <v>87</v>
      </c>
      <c r="E54" s="98">
        <v>26.49</v>
      </c>
      <c r="F54" s="98">
        <f t="shared" si="8"/>
        <v>1324.5</v>
      </c>
      <c r="G54" s="2" t="s">
        <v>17</v>
      </c>
      <c r="H54" s="42" t="e">
        <f t="shared" si="9"/>
        <v>#VALUE!</v>
      </c>
    </row>
    <row r="55" spans="1:8" x14ac:dyDescent="0.35">
      <c r="A55" s="22" t="s">
        <v>29</v>
      </c>
      <c r="B55" s="100">
        <v>50</v>
      </c>
      <c r="C55" s="43" t="s">
        <v>24</v>
      </c>
      <c r="D55" s="106" t="s">
        <v>88</v>
      </c>
      <c r="E55" s="98">
        <v>10.15</v>
      </c>
      <c r="F55" s="98">
        <f t="shared" si="8"/>
        <v>507.5</v>
      </c>
      <c r="G55" s="2" t="s">
        <v>17</v>
      </c>
      <c r="H55" s="42" t="e">
        <f t="shared" si="7"/>
        <v>#VALUE!</v>
      </c>
    </row>
    <row r="56" spans="1:8" ht="15" thickBot="1" x14ac:dyDescent="0.4">
      <c r="A56" s="22" t="s">
        <v>30</v>
      </c>
      <c r="B56" s="100">
        <v>1</v>
      </c>
      <c r="C56" s="43" t="s">
        <v>24</v>
      </c>
      <c r="D56" s="106" t="s">
        <v>89</v>
      </c>
      <c r="E56" s="98">
        <v>2000</v>
      </c>
      <c r="F56" s="98">
        <f t="shared" si="8"/>
        <v>2000</v>
      </c>
      <c r="G56" s="2" t="s">
        <v>17</v>
      </c>
      <c r="H56" s="42" t="e">
        <f t="shared" si="7"/>
        <v>#VALUE!</v>
      </c>
    </row>
    <row r="57" spans="1:8" ht="19" thickBot="1" x14ac:dyDescent="0.4">
      <c r="A57" s="33"/>
      <c r="B57" s="39"/>
      <c r="C57" s="34"/>
      <c r="D57" s="107" t="s">
        <v>25</v>
      </c>
      <c r="E57" s="50">
        <f>SUM(F46:F56)</f>
        <v>6186.8</v>
      </c>
      <c r="F57" s="51"/>
      <c r="G57" s="52" t="e">
        <f>SUM(H46:H56)</f>
        <v>#VALUE!</v>
      </c>
      <c r="H57" s="53"/>
    </row>
    <row r="58" spans="1:8" ht="19" thickBot="1" x14ac:dyDescent="0.4">
      <c r="A58" s="33"/>
      <c r="B58" s="39"/>
      <c r="C58" s="34"/>
      <c r="D58" s="35" t="s">
        <v>11</v>
      </c>
      <c r="E58" s="50"/>
      <c r="F58" s="51"/>
      <c r="G58" s="51" t="e">
        <f>G26+G42+G57</f>
        <v>#VALUE!</v>
      </c>
      <c r="H58" s="54"/>
    </row>
    <row r="59" spans="1:8" ht="18.5" x14ac:dyDescent="0.35">
      <c r="A59" s="29"/>
      <c r="B59" s="41"/>
      <c r="C59" s="30"/>
      <c r="D59" s="31"/>
      <c r="E59" s="32"/>
      <c r="F59" s="32"/>
      <c r="G59" s="32"/>
      <c r="H59" s="32"/>
    </row>
    <row r="60" spans="1:8" x14ac:dyDescent="0.35">
      <c r="A60" s="49" t="s">
        <v>22</v>
      </c>
      <c r="B60" s="49"/>
      <c r="C60" s="49"/>
      <c r="D60" s="49"/>
      <c r="E60" s="49"/>
      <c r="F60" s="49"/>
      <c r="G60" s="49"/>
      <c r="H60" s="49"/>
    </row>
    <row r="61" spans="1:8" x14ac:dyDescent="0.35">
      <c r="A61" s="5"/>
    </row>
    <row r="62" spans="1:8" x14ac:dyDescent="0.35">
      <c r="A62" s="7" t="s">
        <v>6</v>
      </c>
      <c r="B62" s="48" t="s">
        <v>14</v>
      </c>
      <c r="C62" s="48"/>
      <c r="D62" s="48"/>
      <c r="G62" s="8" t="s">
        <v>13</v>
      </c>
    </row>
    <row r="69" spans="4:8" x14ac:dyDescent="0.35">
      <c r="D69" s="56" t="s">
        <v>12</v>
      </c>
      <c r="E69" s="56"/>
      <c r="F69" s="56"/>
      <c r="G69" s="56"/>
      <c r="H69" s="56"/>
    </row>
    <row r="70" spans="4:8" x14ac:dyDescent="0.35">
      <c r="D70" s="55" t="s">
        <v>15</v>
      </c>
      <c r="E70" s="55"/>
      <c r="F70" s="55"/>
      <c r="G70" s="55"/>
      <c r="H70" s="55"/>
    </row>
    <row r="71" spans="4:8" x14ac:dyDescent="0.35">
      <c r="D71" s="55" t="s">
        <v>16</v>
      </c>
      <c r="E71" s="55"/>
      <c r="F71" s="55"/>
      <c r="G71" s="55"/>
      <c r="H71" s="55"/>
    </row>
    <row r="1041392" spans="1:8" x14ac:dyDescent="0.35">
      <c r="A1041392" s="1"/>
      <c r="C1041392" s="1"/>
      <c r="E1041392" s="1"/>
      <c r="F1041392" s="6">
        <f>SUM(F2:F1041391)</f>
        <v>6186.8</v>
      </c>
      <c r="G1041392" s="1"/>
      <c r="H1041392" s="1"/>
    </row>
  </sheetData>
  <sheetProtection selectLockedCells="1"/>
  <mergeCells count="15">
    <mergeCell ref="D71:H71"/>
    <mergeCell ref="D69:H69"/>
    <mergeCell ref="D70:H70"/>
    <mergeCell ref="E26:F26"/>
    <mergeCell ref="G26:H26"/>
    <mergeCell ref="E42:F42"/>
    <mergeCell ref="G42:H42"/>
    <mergeCell ref="A2:H2"/>
    <mergeCell ref="A3:H3"/>
    <mergeCell ref="B62:D62"/>
    <mergeCell ref="A60:H60"/>
    <mergeCell ref="E57:F57"/>
    <mergeCell ref="G57:H57"/>
    <mergeCell ref="E58:F58"/>
    <mergeCell ref="G58:H58"/>
  </mergeCells>
  <phoneticPr fontId="8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7684-A43E-4BCE-A44E-116582D935DA}">
  <dimension ref="B2"/>
  <sheetViews>
    <sheetView workbookViewId="0">
      <selection activeCell="L15" sqref="L15"/>
    </sheetView>
  </sheetViews>
  <sheetFormatPr defaultRowHeight="14.5" x14ac:dyDescent="0.35"/>
  <cols>
    <col min="1" max="16384" width="8.7265625" style="76"/>
  </cols>
  <sheetData>
    <row r="2" spans="2:2" x14ac:dyDescent="0.35">
      <c r="B2" s="76" t="s">
        <v>55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0BA33-9A04-400F-BE4F-4E38DA51F5BB}">
  <ds:schemaRefs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 č.1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2022-02-11T11:47:40Z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