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 filterPrivacy="1" defaultThemeVersion="124226"/>
  <bookViews>
    <workbookView xWindow="1480" yWindow="1480" windowWidth="28790" windowHeight="15460" activeTab="0"/>
  </bookViews>
  <sheets>
    <sheet name="instalatersky" sheetId="2" r:id="rId1"/>
  </sheets>
  <definedNames>
    <definedName name="_xlnm.Print_Area" localSheetId="0">'instalatersky'!$A$2:$H$52</definedName>
  </definedNames>
  <calcPr calcId="191029"/>
</workbook>
</file>

<file path=xl/sharedStrings.xml><?xml version="1.0" encoding="utf-8"?>
<sst xmlns="http://schemas.openxmlformats.org/spreadsheetml/2006/main" count="120" uniqueCount="63">
  <si>
    <t>1.</t>
  </si>
  <si>
    <t>2.</t>
  </si>
  <si>
    <t>3.</t>
  </si>
  <si>
    <t>4.</t>
  </si>
  <si>
    <t>5.</t>
  </si>
  <si>
    <t>6.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</si>
  <si>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</si>
  <si>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</si>
  <si>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</si>
  <si>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</si>
  <si>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</si>
  <si>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</si>
  <si>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</si>
  <si>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</si>
  <si>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</si>
  <si>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</si>
  <si>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</si>
  <si>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</si>
  <si>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</si>
  <si>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</si>
  <si>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</si>
  <si>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7.</t>
  </si>
  <si>
    <t>Dodavatel/prodávající prohlašuje, že všechna nabízená položky splňují všechny výše uvedené parametry dle této specifikace.</t>
  </si>
  <si>
    <t>Dodávka do skladu energetiky, převezme Uramová Milena, t.č. 597 321 217, místnost B 109 (Sklad elektro), 17.listopadu 15, Ostrava - Poruba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</si>
  <si>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</si>
  <si>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</si>
  <si>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</si>
  <si>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Mezisoučet za sklad elektro:</t>
  </si>
  <si>
    <t>Příloha č. 1 - Specifikace předmětu koupě / veřejné zakázky</t>
  </si>
  <si>
    <t>8.</t>
  </si>
  <si>
    <t>9.</t>
  </si>
  <si>
    <t>10.</t>
  </si>
  <si>
    <t>11.</t>
  </si>
  <si>
    <t>m</t>
  </si>
  <si>
    <t>Dodávka instalatérského materiálu 13/2021</t>
  </si>
  <si>
    <t>Sedačka WC T3550</t>
  </si>
  <si>
    <t>Sedačka WC COM- T3551</t>
  </si>
  <si>
    <t>Páčka WC T2450/IV MYJAVA</t>
  </si>
  <si>
    <t>Těsnění pod mřížku T-B 620</t>
  </si>
  <si>
    <t>Vršek ventilu 3/8 T12, s těsněním</t>
  </si>
  <si>
    <t>Vršek ventilu 1/2 T14, s těsněním</t>
  </si>
  <si>
    <t>páska PVC instalační ANTICOR 422, 0,15mm x 38m ke spojování a utěsňování kovových a umělohmotných potrubí, samolepící a voděodolná , barva šedá</t>
  </si>
  <si>
    <t>Sifon FLEX 6/4-50</t>
  </si>
  <si>
    <t>Ventil boční napouštěcí ALCAPLAST A15-1/2</t>
  </si>
  <si>
    <t>Ovládací tlačítko WC - VIGOUR-DON, barva bílá, 203x145mm, dvolité ovládání</t>
  </si>
  <si>
    <t>Perlátor k vodovodní baterii- vnější závit 24x1 chrom</t>
  </si>
  <si>
    <t>Čerpadlo WILO Top-E25/1-7 180 /adekvátní náhrada Wilo Stratos MAXO 25/0,5-8 PN10 180           (Typ připojení : vnější závit, DN32, stavební délka 180mm)</t>
  </si>
  <si>
    <t>Čerpadlo WILO Star-Z 20/7-3 150 (230V, PN=10, Stavební délka: 150mm)</t>
  </si>
  <si>
    <t>těsnící papír - Rotes Z 55 - 0,40 x 1000 x 700 -10ks</t>
  </si>
  <si>
    <t>těsnící papír - Rotes Z 55 - 0,80 x 1000 x 700 -10ks    </t>
  </si>
  <si>
    <t>O-kroužek 73x 4 NBR70 (DIN3771) OK 73x4 NBR70</t>
  </si>
  <si>
    <t>sada</t>
  </si>
  <si>
    <t>podložky fíbrové - sada těsnicích kroužků Fíbr 325 ks</t>
  </si>
  <si>
    <t>termostatická Hlavice Danfoss RAE 5054, Kapalinová (Click Clack)</t>
  </si>
  <si>
    <t>chromovaná redukce k radiátorům s O-kroužkem 1/2" x 3/8"</t>
  </si>
  <si>
    <t>chromovaný odvzdušňovací radiátorový ventil 1/2"</t>
  </si>
  <si>
    <t xml:space="preserve"> LOCTAINE 55 těsníci šňůra - 150m zavítovací těsnění</t>
  </si>
  <si>
    <t>Izotub ALS izolace s hliníkovou folií 42/ 20 mm - 1 1/4"</t>
  </si>
  <si>
    <t>Mirelon Pro Izolace 18/ 9 mm | 1m</t>
  </si>
  <si>
    <t>Mirelon Pro Izolace 28/ 9 mm | 1m</t>
  </si>
  <si>
    <t>Hliníková páska zesílená PET folií 48mm x 50m, Anticor 371</t>
  </si>
  <si>
    <t xml:space="preserve">Spony plastové pro izolaci </t>
  </si>
  <si>
    <r>
      <t>Dvoucestný regulační ventil LDM RV113 L 4431 25/150-015 (PN=25, DN=15,K</t>
    </r>
    <r>
      <rPr>
        <vertAlign val="subscript"/>
        <sz val="11"/>
        <color theme="1"/>
        <rFont val="Calibri"/>
        <family val="2"/>
        <scheme val="minor"/>
      </rPr>
      <t>vs</t>
    </r>
    <r>
      <rPr>
        <sz val="11"/>
        <color theme="1"/>
        <rFont val="Calibri"/>
        <family val="2"/>
        <scheme val="minor"/>
      </rPr>
      <t>=25, 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=150°C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</si>
</sst>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164" fontId="0" fillId="0" borderId="4" xfId="0" applyNumberFormat="1" applyFont="1" applyBorder="1" applyAlignment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0" fontId="11" fillId="3" borderId="6" xfId="0" applyFont="1" applyFill="1" applyBorder="1" applyAlignment="1" applyProtection="1">
      <alignment horizontal="center" vertical="center" wrapText="1"/>
      <protection/>
    </xf>
    <xf numFmtId="0" fontId="10" fillId="3" borderId="7" xfId="0" applyFont="1" applyFill="1" applyBorder="1" applyAlignment="1" applyProtection="1">
      <alignment horizontal="center" vertical="center" wrapText="1"/>
      <protection/>
    </xf>
    <xf numFmtId="164" fontId="8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 applyProtection="1">
      <alignment horizontal="center" vertical="center" wrapText="1"/>
      <protection/>
    </xf>
    <xf numFmtId="164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13" fillId="3" borderId="7" xfId="20" applyFont="1" applyFill="1" applyBorder="1" applyAlignment="1">
      <alignment horizontal="center" vertical="center" wrapText="1"/>
      <protection/>
    </xf>
    <xf numFmtId="0" fontId="14" fillId="3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7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0" fillId="0" borderId="13" xfId="0" applyNumberFormat="1" applyFont="1" applyBorder="1" applyAlignment="1">
      <alignment horizontal="right" vertical="center"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6" fillId="0" borderId="7" xfId="0" applyNumberFormat="1" applyFont="1" applyFill="1" applyBorder="1" applyAlignment="1" applyProtection="1">
      <alignment horizontal="right" vertical="center"/>
      <protection/>
    </xf>
    <xf numFmtId="164" fontId="5" fillId="0" borderId="7" xfId="0" applyNumberFormat="1" applyFont="1" applyFill="1" applyBorder="1" applyAlignment="1" applyProtection="1">
      <alignment horizontal="right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6" fillId="0" borderId="12" xfId="0" applyNumberFormat="1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wrapText="1"/>
    </xf>
    <xf numFmtId="1" fontId="15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15" fillId="2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Border="1" applyAlignment="1">
      <alignment horizontal="right" vertical="center"/>
    </xf>
    <xf numFmtId="1" fontId="15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15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1" fontId="15" fillId="0" borderId="14" xfId="0" applyNumberFormat="1" applyFont="1" applyFill="1" applyBorder="1" applyAlignment="1" applyProtection="1">
      <alignment horizontal="right" vertical="center"/>
      <protection/>
    </xf>
    <xf numFmtId="164" fontId="15" fillId="2" borderId="15" xfId="0" applyNumberFormat="1" applyFont="1" applyFill="1" applyBorder="1" applyAlignment="1" applyProtection="1">
      <alignment horizontal="right" vertical="center"/>
      <protection locked="0"/>
    </xf>
    <xf numFmtId="164" fontId="0" fillId="0" borderId="16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164" fontId="0" fillId="0" borderId="2" xfId="0" applyNumberFormat="1" applyFont="1" applyFill="1" applyBorder="1"/>
    <xf numFmtId="164" fontId="15" fillId="0" borderId="2" xfId="0" applyNumberFormat="1" applyFont="1" applyBorder="1"/>
    <xf numFmtId="164" fontId="0" fillId="0" borderId="1" xfId="0" applyNumberFormat="1" applyFont="1" applyBorder="1"/>
    <xf numFmtId="164" fontId="15" fillId="0" borderId="1" xfId="0" applyNumberFormat="1" applyFont="1" applyBorder="1"/>
    <xf numFmtId="164" fontId="0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164" fontId="15" fillId="0" borderId="15" xfId="0" applyNumberFormat="1" applyFont="1" applyBorder="1"/>
    <xf numFmtId="164" fontId="0" fillId="0" borderId="1" xfId="0" applyNumberFormat="1" applyFont="1" applyFill="1" applyBorder="1"/>
    <xf numFmtId="164" fontId="15" fillId="0" borderId="17" xfId="0" applyNumberFormat="1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72"/>
  <sheetViews>
    <sheetView tabSelected="1" zoomScale="70" zoomScaleNormal="70" workbookViewId="0" topLeftCell="A1">
      <selection activeCell="K6" sqref="K6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5.28125" style="5" bestFit="1" customWidth="1"/>
    <col min="4" max="4" width="102.140625" style="1" customWidth="1"/>
    <col min="5" max="6" width="0.13671875" style="6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46" t="s">
        <v>28</v>
      </c>
      <c r="B2" s="46"/>
      <c r="C2" s="46"/>
      <c r="D2" s="46"/>
      <c r="E2" s="46"/>
      <c r="F2" s="46"/>
      <c r="G2" s="46"/>
      <c r="H2" s="46"/>
    </row>
    <row r="3" spans="1:8" s="3" customFormat="1" ht="18.5">
      <c r="A3" s="47" t="s">
        <v>34</v>
      </c>
      <c r="B3" s="46"/>
      <c r="C3" s="46"/>
      <c r="D3" s="46"/>
      <c r="E3" s="46"/>
      <c r="F3" s="46"/>
      <c r="G3" s="46"/>
      <c r="H3" s="46"/>
    </row>
    <row r="4" spans="1:8" s="3" customFormat="1" ht="18.5">
      <c r="A4" s="15"/>
      <c r="B4" s="35"/>
      <c r="C4" s="15"/>
      <c r="D4" s="15"/>
      <c r="E4" s="15"/>
      <c r="F4" s="15"/>
      <c r="G4" s="15"/>
      <c r="H4" s="15"/>
    </row>
    <row r="5" spans="1:8" ht="19" thickBot="1">
      <c r="A5" s="10"/>
      <c r="B5" s="38"/>
      <c r="C5" s="11"/>
      <c r="D5" s="12"/>
      <c r="E5" s="13"/>
      <c r="F5" s="13"/>
      <c r="G5" s="13"/>
      <c r="H5" s="13"/>
    </row>
    <row r="6" spans="1:8" s="9" customFormat="1" ht="60" customHeight="1" thickBot="1">
      <c r="A6" s="19" t="s">
        <v>18</v>
      </c>
      <c r="B6" s="36" t="s">
        <v>19</v>
      </c>
      <c r="C6" s="20" t="s">
        <v>20</v>
      </c>
      <c r="D6" s="24" t="s">
        <v>23</v>
      </c>
      <c r="E6" s="21" t="s">
        <v>9</v>
      </c>
      <c r="F6" s="21" t="s">
        <v>10</v>
      </c>
      <c r="G6" s="22" t="s">
        <v>7</v>
      </c>
      <c r="H6" s="23" t="s">
        <v>8</v>
      </c>
    </row>
    <row r="7" spans="1:8" s="9" customFormat="1" ht="29">
      <c r="A7" s="53">
        <v>1</v>
      </c>
      <c r="B7" s="72">
        <v>1</v>
      </c>
      <c r="C7" s="72" t="s">
        <v>25</v>
      </c>
      <c r="D7" s="73" t="s">
        <v>46</v>
      </c>
      <c r="E7" s="84"/>
      <c r="F7" s="85"/>
      <c r="G7" s="57" t="s">
        <v>17</v>
      </c>
      <c r="H7" s="58" t="e">
        <f aca="true" t="shared" si="0" ref="H7:H22">B7*G7</f>
        <v>#VALUE!</v>
      </c>
    </row>
    <row r="8" spans="1:8" s="9" customFormat="1" ht="15.5">
      <c r="A8" s="59">
        <v>2</v>
      </c>
      <c r="B8" s="74">
        <v>1</v>
      </c>
      <c r="C8" s="74" t="s">
        <v>25</v>
      </c>
      <c r="D8" s="75" t="s">
        <v>47</v>
      </c>
      <c r="E8" s="86"/>
      <c r="F8" s="87"/>
      <c r="G8" s="62" t="s">
        <v>17</v>
      </c>
      <c r="H8" s="63" t="e">
        <f t="shared" si="0"/>
        <v>#VALUE!</v>
      </c>
    </row>
    <row r="9" spans="1:8" s="9" customFormat="1" ht="15.5">
      <c r="A9" s="59">
        <v>3</v>
      </c>
      <c r="B9" s="76">
        <v>10</v>
      </c>
      <c r="C9" s="76" t="s">
        <v>25</v>
      </c>
      <c r="D9" s="77" t="s">
        <v>48</v>
      </c>
      <c r="E9" s="87"/>
      <c r="F9" s="87"/>
      <c r="G9" s="62" t="s">
        <v>17</v>
      </c>
      <c r="H9" s="63" t="e">
        <f aca="true" t="shared" si="1" ref="H9:H16">B9*G9</f>
        <v>#VALUE!</v>
      </c>
    </row>
    <row r="10" spans="1:8" s="9" customFormat="1" ht="15.5">
      <c r="A10" s="59">
        <v>4</v>
      </c>
      <c r="B10" s="76">
        <v>10</v>
      </c>
      <c r="C10" s="76" t="s">
        <v>25</v>
      </c>
      <c r="D10" s="77" t="s">
        <v>49</v>
      </c>
      <c r="E10" s="87"/>
      <c r="F10" s="87"/>
      <c r="G10" s="62" t="s">
        <v>17</v>
      </c>
      <c r="H10" s="63" t="e">
        <f t="shared" si="1"/>
        <v>#VALUE!</v>
      </c>
    </row>
    <row r="11" spans="1:8" s="9" customFormat="1" ht="15.5">
      <c r="A11" s="59">
        <v>5</v>
      </c>
      <c r="B11" s="76">
        <v>20</v>
      </c>
      <c r="C11" s="76" t="s">
        <v>25</v>
      </c>
      <c r="D11" s="78" t="s">
        <v>50</v>
      </c>
      <c r="E11" s="86"/>
      <c r="F11" s="87"/>
      <c r="G11" s="62" t="s">
        <v>17</v>
      </c>
      <c r="H11" s="63" t="e">
        <f t="shared" si="1"/>
        <v>#VALUE!</v>
      </c>
    </row>
    <row r="12" spans="1:8" s="9" customFormat="1" ht="15.5">
      <c r="A12" s="59">
        <v>6</v>
      </c>
      <c r="B12" s="74">
        <v>2</v>
      </c>
      <c r="C12" s="74" t="s">
        <v>51</v>
      </c>
      <c r="D12" s="78" t="s">
        <v>52</v>
      </c>
      <c r="E12" s="87"/>
      <c r="F12" s="87"/>
      <c r="G12" s="62" t="s">
        <v>17</v>
      </c>
      <c r="H12" s="63" t="e">
        <f t="shared" si="1"/>
        <v>#VALUE!</v>
      </c>
    </row>
    <row r="13" spans="1:8" s="9" customFormat="1" ht="15.5">
      <c r="A13" s="59">
        <v>7</v>
      </c>
      <c r="B13" s="76">
        <v>10</v>
      </c>
      <c r="C13" s="76" t="s">
        <v>25</v>
      </c>
      <c r="D13" s="75" t="s">
        <v>53</v>
      </c>
      <c r="E13" s="86"/>
      <c r="F13" s="87"/>
      <c r="G13" s="62" t="s">
        <v>17</v>
      </c>
      <c r="H13" s="63" t="e">
        <f t="shared" si="1"/>
        <v>#VALUE!</v>
      </c>
    </row>
    <row r="14" spans="1:8" s="9" customFormat="1" ht="15.5">
      <c r="A14" s="59">
        <v>8</v>
      </c>
      <c r="B14" s="76">
        <v>20</v>
      </c>
      <c r="C14" s="76" t="s">
        <v>25</v>
      </c>
      <c r="D14" s="75" t="s">
        <v>54</v>
      </c>
      <c r="E14" s="88"/>
      <c r="F14" s="89"/>
      <c r="G14" s="62" t="s">
        <v>17</v>
      </c>
      <c r="H14" s="63" t="e">
        <f t="shared" si="1"/>
        <v>#VALUE!</v>
      </c>
    </row>
    <row r="15" spans="1:8" s="9" customFormat="1" ht="15.5">
      <c r="A15" s="59">
        <v>9</v>
      </c>
      <c r="B15" s="76">
        <v>20</v>
      </c>
      <c r="C15" s="76" t="s">
        <v>25</v>
      </c>
      <c r="D15" s="79" t="s">
        <v>55</v>
      </c>
      <c r="E15" s="87"/>
      <c r="F15" s="87"/>
      <c r="G15" s="62" t="s">
        <v>17</v>
      </c>
      <c r="H15" s="63" t="e">
        <f t="shared" si="1"/>
        <v>#VALUE!</v>
      </c>
    </row>
    <row r="16" spans="1:8" s="9" customFormat="1" ht="16.5">
      <c r="A16" s="59">
        <v>10</v>
      </c>
      <c r="B16" s="80">
        <v>1</v>
      </c>
      <c r="C16" s="80" t="s">
        <v>25</v>
      </c>
      <c r="D16" s="81" t="s">
        <v>62</v>
      </c>
      <c r="E16" s="87"/>
      <c r="F16" s="87"/>
      <c r="G16" s="62" t="s">
        <v>17</v>
      </c>
      <c r="H16" s="63" t="e">
        <f t="shared" si="1"/>
        <v>#VALUE!</v>
      </c>
    </row>
    <row r="17" spans="1:8" s="9" customFormat="1" ht="15.5">
      <c r="A17" s="59">
        <v>11</v>
      </c>
      <c r="B17" s="74">
        <v>5</v>
      </c>
      <c r="C17" s="74" t="s">
        <v>25</v>
      </c>
      <c r="D17" s="79" t="s">
        <v>56</v>
      </c>
      <c r="E17" s="87"/>
      <c r="F17" s="87"/>
      <c r="G17" s="62" t="s">
        <v>17</v>
      </c>
      <c r="H17" s="63" t="e">
        <f t="shared" si="0"/>
        <v>#VALUE!</v>
      </c>
    </row>
    <row r="18" spans="1:8" s="9" customFormat="1" ht="15.5">
      <c r="A18" s="59">
        <v>12</v>
      </c>
      <c r="B18" s="74">
        <v>11</v>
      </c>
      <c r="C18" s="74" t="s">
        <v>25</v>
      </c>
      <c r="D18" s="79" t="s">
        <v>57</v>
      </c>
      <c r="E18" s="86"/>
      <c r="F18" s="87"/>
      <c r="G18" s="62" t="s">
        <v>17</v>
      </c>
      <c r="H18" s="63" t="e">
        <f t="shared" si="0"/>
        <v>#VALUE!</v>
      </c>
    </row>
    <row r="19" spans="1:8" s="9" customFormat="1" ht="15.5">
      <c r="A19" s="59">
        <v>13</v>
      </c>
      <c r="B19" s="74">
        <v>14</v>
      </c>
      <c r="C19" s="74" t="s">
        <v>33</v>
      </c>
      <c r="D19" s="79" t="s">
        <v>58</v>
      </c>
      <c r="E19" s="88"/>
      <c r="F19" s="89"/>
      <c r="G19" s="62" t="s">
        <v>17</v>
      </c>
      <c r="H19" s="63" t="e">
        <f aca="true" t="shared" si="2" ref="H19">B19*G19</f>
        <v>#VALUE!</v>
      </c>
    </row>
    <row r="20" spans="1:8" s="9" customFormat="1" ht="15.5">
      <c r="A20" s="59">
        <v>14</v>
      </c>
      <c r="B20" s="74">
        <v>14</v>
      </c>
      <c r="C20" s="74" t="s">
        <v>33</v>
      </c>
      <c r="D20" s="79" t="s">
        <v>59</v>
      </c>
      <c r="E20" s="87"/>
      <c r="F20" s="87"/>
      <c r="G20" s="62" t="s">
        <v>17</v>
      </c>
      <c r="H20" s="63" t="e">
        <f t="shared" si="0"/>
        <v>#VALUE!</v>
      </c>
    </row>
    <row r="21" spans="1:8" s="9" customFormat="1" ht="15.5">
      <c r="A21" s="59">
        <v>15</v>
      </c>
      <c r="B21" s="74">
        <v>2</v>
      </c>
      <c r="C21" s="74" t="s">
        <v>25</v>
      </c>
      <c r="D21" s="79" t="s">
        <v>60</v>
      </c>
      <c r="E21" s="87"/>
      <c r="F21" s="87"/>
      <c r="G21" s="62" t="s">
        <v>17</v>
      </c>
      <c r="H21" s="63" t="e">
        <f t="shared" si="0"/>
        <v>#VALUE!</v>
      </c>
    </row>
    <row r="22" spans="1:8" s="9" customFormat="1" ht="16" thickBot="1">
      <c r="A22" s="68">
        <v>16</v>
      </c>
      <c r="B22" s="82">
        <v>100</v>
      </c>
      <c r="C22" s="82" t="s">
        <v>25</v>
      </c>
      <c r="D22" s="83" t="s">
        <v>61</v>
      </c>
      <c r="E22" s="90"/>
      <c r="F22" s="90"/>
      <c r="G22" s="69" t="s">
        <v>17</v>
      </c>
      <c r="H22" s="70" t="e">
        <f t="shared" si="0"/>
        <v>#VALUE!</v>
      </c>
    </row>
    <row r="23" spans="1:8" ht="19" thickBot="1">
      <c r="A23" s="30"/>
      <c r="B23" s="37"/>
      <c r="C23" s="31"/>
      <c r="D23" s="34" t="s">
        <v>27</v>
      </c>
      <c r="E23" s="43">
        <f>SUM(F7:F22)</f>
        <v>0</v>
      </c>
      <c r="F23" s="43"/>
      <c r="G23" s="44" t="e">
        <f>SUM(H7:H22)</f>
        <v>#VALUE!</v>
      </c>
      <c r="H23" s="45"/>
    </row>
    <row r="24" spans="1:8" ht="19" thickBot="1">
      <c r="A24" s="10"/>
      <c r="B24" s="38"/>
      <c r="C24" s="11"/>
      <c r="D24" s="12"/>
      <c r="E24" s="13"/>
      <c r="F24" s="13"/>
      <c r="G24" s="13"/>
      <c r="H24" s="13"/>
    </row>
    <row r="25" spans="1:8" s="9" customFormat="1" ht="60" customHeight="1" thickBot="1">
      <c r="A25" s="19" t="s">
        <v>18</v>
      </c>
      <c r="B25" s="36" t="s">
        <v>19</v>
      </c>
      <c r="C25" s="20" t="s">
        <v>20</v>
      </c>
      <c r="D25" s="25" t="s">
        <v>24</v>
      </c>
      <c r="E25" s="21" t="s">
        <v>9</v>
      </c>
      <c r="F25" s="21" t="s">
        <v>10</v>
      </c>
      <c r="G25" s="22" t="s">
        <v>7</v>
      </c>
      <c r="H25" s="23" t="s">
        <v>8</v>
      </c>
    </row>
    <row r="26" spans="1:8" s="9" customFormat="1" ht="15" customHeight="1">
      <c r="A26" s="16" t="s">
        <v>0</v>
      </c>
      <c r="B26" s="54">
        <v>15</v>
      </c>
      <c r="C26" s="55" t="s">
        <v>25</v>
      </c>
      <c r="D26" s="56" t="s">
        <v>35</v>
      </c>
      <c r="E26" s="91">
        <v>57.75</v>
      </c>
      <c r="F26" s="92">
        <f>SUM(E26*B26)</f>
        <v>866.25</v>
      </c>
      <c r="G26" s="14" t="s">
        <v>17</v>
      </c>
      <c r="H26" s="17" t="e">
        <f aca="true" t="shared" si="3" ref="H26:H34">B26*G26</f>
        <v>#VALUE!</v>
      </c>
    </row>
    <row r="27" spans="1:8" s="9" customFormat="1" ht="15" customHeight="1">
      <c r="A27" s="18" t="s">
        <v>1</v>
      </c>
      <c r="B27" s="60">
        <v>15</v>
      </c>
      <c r="C27" s="55" t="s">
        <v>25</v>
      </c>
      <c r="D27" s="61" t="s">
        <v>36</v>
      </c>
      <c r="E27" s="86">
        <v>57.62</v>
      </c>
      <c r="F27" s="87">
        <f aca="true" t="shared" si="4" ref="F27:F36">SUM(E27*B27)</f>
        <v>864.3</v>
      </c>
      <c r="G27" s="2" t="s">
        <v>17</v>
      </c>
      <c r="H27" s="40" t="e">
        <f t="shared" si="3"/>
        <v>#VALUE!</v>
      </c>
    </row>
    <row r="28" spans="1:8" s="9" customFormat="1" ht="15" customHeight="1">
      <c r="A28" s="18" t="s">
        <v>2</v>
      </c>
      <c r="B28" s="54">
        <v>30</v>
      </c>
      <c r="C28" s="55" t="s">
        <v>25</v>
      </c>
      <c r="D28" s="64" t="s">
        <v>37</v>
      </c>
      <c r="E28" s="87">
        <v>38.89</v>
      </c>
      <c r="F28" s="87">
        <f t="shared" si="4"/>
        <v>1166.7</v>
      </c>
      <c r="G28" s="2" t="s">
        <v>17</v>
      </c>
      <c r="H28" s="40" t="e">
        <f t="shared" si="3"/>
        <v>#VALUE!</v>
      </c>
    </row>
    <row r="29" spans="1:8" s="9" customFormat="1" ht="15" customHeight="1">
      <c r="A29" s="18" t="s">
        <v>3</v>
      </c>
      <c r="B29" s="65">
        <v>20</v>
      </c>
      <c r="C29" s="55" t="s">
        <v>25</v>
      </c>
      <c r="D29" s="64" t="s">
        <v>38</v>
      </c>
      <c r="E29" s="87">
        <v>6.49</v>
      </c>
      <c r="F29" s="87">
        <f t="shared" si="4"/>
        <v>129.8</v>
      </c>
      <c r="G29" s="2" t="s">
        <v>17</v>
      </c>
      <c r="H29" s="40" t="e">
        <f t="shared" si="3"/>
        <v>#VALUE!</v>
      </c>
    </row>
    <row r="30" spans="1:8" s="9" customFormat="1" ht="15" customHeight="1">
      <c r="A30" s="18" t="s">
        <v>4</v>
      </c>
      <c r="B30" s="65">
        <v>50</v>
      </c>
      <c r="C30" s="55" t="s">
        <v>25</v>
      </c>
      <c r="D30" s="64" t="s">
        <v>39</v>
      </c>
      <c r="E30" s="86">
        <v>20.49</v>
      </c>
      <c r="F30" s="87">
        <f t="shared" si="4"/>
        <v>1024.5</v>
      </c>
      <c r="G30" s="2" t="s">
        <v>17</v>
      </c>
      <c r="H30" s="40" t="e">
        <f t="shared" si="3"/>
        <v>#VALUE!</v>
      </c>
    </row>
    <row r="31" spans="1:8" s="9" customFormat="1" ht="15" customHeight="1">
      <c r="A31" s="18" t="s">
        <v>5</v>
      </c>
      <c r="B31" s="65">
        <v>50</v>
      </c>
      <c r="C31" s="55" t="s">
        <v>25</v>
      </c>
      <c r="D31" s="71" t="s">
        <v>40</v>
      </c>
      <c r="E31" s="87">
        <v>26.49</v>
      </c>
      <c r="F31" s="87">
        <f t="shared" si="4"/>
        <v>1324.5</v>
      </c>
      <c r="G31" s="2" t="s">
        <v>17</v>
      </c>
      <c r="H31" s="40" t="e">
        <f t="shared" si="3"/>
        <v>#VALUE!</v>
      </c>
    </row>
    <row r="32" spans="1:8" s="9" customFormat="1" ht="15" customHeight="1">
      <c r="A32" s="18" t="s">
        <v>21</v>
      </c>
      <c r="B32" s="65">
        <v>5</v>
      </c>
      <c r="C32" s="66" t="s">
        <v>25</v>
      </c>
      <c r="D32" s="67" t="s">
        <v>41</v>
      </c>
      <c r="E32" s="86">
        <v>55.24</v>
      </c>
      <c r="F32" s="87">
        <f t="shared" si="4"/>
        <v>276.2</v>
      </c>
      <c r="G32" s="2" t="s">
        <v>17</v>
      </c>
      <c r="H32" s="40" t="e">
        <f t="shared" si="3"/>
        <v>#VALUE!</v>
      </c>
    </row>
    <row r="33" spans="1:8" s="9" customFormat="1" ht="15" customHeight="1">
      <c r="A33" s="18" t="s">
        <v>29</v>
      </c>
      <c r="B33" s="65">
        <v>1</v>
      </c>
      <c r="C33" s="66" t="s">
        <v>25</v>
      </c>
      <c r="D33" s="52" t="s">
        <v>42</v>
      </c>
      <c r="E33" s="88">
        <v>16.31</v>
      </c>
      <c r="F33" s="89">
        <f t="shared" si="4"/>
        <v>16.31</v>
      </c>
      <c r="G33" s="2" t="s">
        <v>17</v>
      </c>
      <c r="H33" s="40" t="e">
        <f t="shared" si="3"/>
        <v>#VALUE!</v>
      </c>
    </row>
    <row r="34" spans="1:8" s="9" customFormat="1" ht="15" customHeight="1">
      <c r="A34" s="18" t="s">
        <v>30</v>
      </c>
      <c r="B34" s="65">
        <v>15</v>
      </c>
      <c r="C34" s="66" t="s">
        <v>25</v>
      </c>
      <c r="D34" s="71" t="s">
        <v>43</v>
      </c>
      <c r="E34" s="87">
        <v>93.62</v>
      </c>
      <c r="F34" s="87">
        <f t="shared" si="4"/>
        <v>1404.3000000000002</v>
      </c>
      <c r="G34" s="2" t="s">
        <v>17</v>
      </c>
      <c r="H34" s="40" t="e">
        <f t="shared" si="3"/>
        <v>#VALUE!</v>
      </c>
    </row>
    <row r="35" spans="1:8" s="9" customFormat="1" ht="15" customHeight="1">
      <c r="A35" s="18" t="s">
        <v>31</v>
      </c>
      <c r="B35" s="65">
        <v>5</v>
      </c>
      <c r="C35" s="55" t="s">
        <v>25</v>
      </c>
      <c r="D35" s="71" t="s">
        <v>44</v>
      </c>
      <c r="E35" s="87">
        <v>500</v>
      </c>
      <c r="F35" s="87">
        <f t="shared" si="4"/>
        <v>2500</v>
      </c>
      <c r="G35" s="2" t="s">
        <v>17</v>
      </c>
      <c r="H35" s="40" t="e">
        <f aca="true" t="shared" si="5" ref="H35:H36">B35*G35</f>
        <v>#VALUE!</v>
      </c>
    </row>
    <row r="36" spans="1:8" s="9" customFormat="1" ht="15" customHeight="1" thickBot="1">
      <c r="A36" s="18" t="s">
        <v>32</v>
      </c>
      <c r="B36" s="65">
        <v>100</v>
      </c>
      <c r="C36" s="55" t="s">
        <v>25</v>
      </c>
      <c r="D36" s="71" t="s">
        <v>45</v>
      </c>
      <c r="E36" s="87">
        <v>24</v>
      </c>
      <c r="F36" s="87">
        <f t="shared" si="4"/>
        <v>2400</v>
      </c>
      <c r="G36" s="2" t="s">
        <v>17</v>
      </c>
      <c r="H36" s="40" t="e">
        <f t="shared" si="5"/>
        <v>#VALUE!</v>
      </c>
    </row>
    <row r="37" spans="1:8" ht="19" thickBot="1">
      <c r="A37" s="30"/>
      <c r="B37" s="37"/>
      <c r="C37" s="31"/>
      <c r="D37" s="33" t="s">
        <v>26</v>
      </c>
      <c r="E37" s="50">
        <f>SUM(F26:F36)</f>
        <v>11972.86</v>
      </c>
      <c r="F37" s="43"/>
      <c r="G37" s="44" t="e">
        <f>SUM(H26:H36)</f>
        <v>#VALUE!</v>
      </c>
      <c r="H37" s="45"/>
    </row>
    <row r="38" spans="1:8" ht="19" thickBot="1">
      <c r="A38" s="30"/>
      <c r="B38" s="37"/>
      <c r="C38" s="31"/>
      <c r="D38" s="32" t="s">
        <v>11</v>
      </c>
      <c r="E38" s="50"/>
      <c r="F38" s="43"/>
      <c r="G38" s="43" t="e">
        <f>G23+G37</f>
        <v>#VALUE!</v>
      </c>
      <c r="H38" s="51"/>
    </row>
    <row r="39" spans="1:8" ht="18.5">
      <c r="A39" s="26"/>
      <c r="B39" s="39"/>
      <c r="C39" s="27"/>
      <c r="D39" s="28"/>
      <c r="E39" s="29"/>
      <c r="F39" s="29"/>
      <c r="G39" s="29"/>
      <c r="H39" s="29"/>
    </row>
    <row r="40" spans="1:8" ht="15">
      <c r="A40" s="49" t="s">
        <v>22</v>
      </c>
      <c r="B40" s="49"/>
      <c r="C40" s="49"/>
      <c r="D40" s="49"/>
      <c r="E40" s="49"/>
      <c r="F40" s="49"/>
      <c r="G40" s="49"/>
      <c r="H40" s="49"/>
    </row>
    <row r="41" ht="15">
      <c r="A41" s="5"/>
    </row>
    <row r="42" spans="1:7" ht="15">
      <c r="A42" s="7" t="s">
        <v>6</v>
      </c>
      <c r="B42" s="48" t="s">
        <v>14</v>
      </c>
      <c r="C42" s="48"/>
      <c r="D42" s="48"/>
      <c r="G42" s="8" t="s">
        <v>13</v>
      </c>
    </row>
    <row r="46" ht="15" customHeight="1"/>
    <row r="49" spans="4:8" ht="15">
      <c r="D49" s="42" t="s">
        <v>12</v>
      </c>
      <c r="E49" s="42"/>
      <c r="F49" s="42"/>
      <c r="G49" s="42"/>
      <c r="H49" s="42"/>
    </row>
    <row r="50" spans="4:8" ht="15">
      <c r="D50" s="41" t="s">
        <v>15</v>
      </c>
      <c r="E50" s="41"/>
      <c r="F50" s="41"/>
      <c r="G50" s="41"/>
      <c r="H50" s="41"/>
    </row>
    <row r="51" spans="4:8" ht="15">
      <c r="D51" s="41" t="s">
        <v>16</v>
      </c>
      <c r="E51" s="41"/>
      <c r="F51" s="41"/>
      <c r="G51" s="41"/>
      <c r="H51" s="41"/>
    </row>
    <row r="1041372" spans="1:8" ht="15">
      <c r="A1041372" s="1"/>
      <c r="C1041372" s="1"/>
      <c r="E1041372" s="1"/>
      <c r="F1041372" s="6">
        <f>SUM(F2:F1041371)</f>
        <v>11972.86</v>
      </c>
      <c r="G1041372" s="1"/>
      <c r="H1041372" s="1"/>
    </row>
  </sheetData>
  <sheetProtection selectLockedCells="1"/>
  <mergeCells count="13">
    <mergeCell ref="A2:H2"/>
    <mergeCell ref="A3:H3"/>
    <mergeCell ref="B42:D42"/>
    <mergeCell ref="A40:H40"/>
    <mergeCell ref="E37:F37"/>
    <mergeCell ref="G37:H37"/>
    <mergeCell ref="E23:F23"/>
    <mergeCell ref="E38:F38"/>
    <mergeCell ref="G38:H38"/>
    <mergeCell ref="G23:H23"/>
    <mergeCell ref="D51:H51"/>
    <mergeCell ref="D49:H49"/>
    <mergeCell ref="D50:H50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C0BA33-9A04-400F-BE4F-4E38DA51F5BB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2021-11-10T22:58:50Z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