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<sst xmlns="http://schemas.openxmlformats.org/spreadsheetml/2006/main" count="166" uniqueCount="83">
  <si>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</si>
  <si>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</si>
  <si>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</si>
  <si>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</si>
  <si>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</si>
  <si>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</si>
  <si>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</si>
  <si>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</si>
  <si>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</si>
  <si>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</si>
  <si>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</si>
  <si>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</si>
  <si>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</si>
  <si>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</si>
  <si>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</si>
  <si>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</si>
  <si>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</si>
  <si>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</si>
  <si>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</si>
  <si>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</si>
  <si>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</si>
  <si>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</si>
  <si>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</si>
  <si>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</si>
  <si>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</si>
  <si>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</si>
  <si>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</si>
  <si>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</si>
  <si>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</si>
  <si>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</si>
  <si>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</si>
  <si>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</si>
  <si>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</si>
  <si>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</si>
  <si>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</si>
  <si>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</si>
  <si>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</si>
  <si>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</si>
  <si>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</si>
  <si>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</si>
  <si>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</si>
  <si>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</si>
  <si>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</si>
  <si>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</si>
  <si>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</si>
  <si>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</si>
  <si>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Fab klika+ koule- dovozce AC T servis, LIDA R P2 KL/KO L+P NEREZ PK</t>
  </si>
  <si>
    <t>FAB 200RSGD/29+35  bezpečnostní FAB vložka FA9022005V0310 ( 5 klíčů)</t>
  </si>
  <si>
    <t>Stolový zámek 118/50</t>
  </si>
  <si>
    <t>Zámek rozvorový typ 701</t>
  </si>
  <si>
    <t>Zámek Hobes DOZ typ 02-03 P+L, zádlab 60mm</t>
  </si>
  <si>
    <t>Zámek visací FAB 30H-38, 3 klíče</t>
  </si>
  <si>
    <t>Zámek HOBES FAB rozteč 90mm, zádlab 80mm, typ 24026 P+L</t>
  </si>
  <si>
    <t>Centrální zámek čelní -AVES 288/60</t>
  </si>
  <si>
    <t>Protipožární dveře levé BUK, plné, 80cm, FAB</t>
  </si>
  <si>
    <t>Štětec SPOKAR plochý, 2"</t>
  </si>
  <si>
    <t>Držák malířského válčku, průměr hřídelky 6mm, šířka 10cm, délka držadla 27cm</t>
  </si>
  <si>
    <t>Dodávka zámečnického materiálu 10/2021</t>
  </si>
  <si>
    <t>23.</t>
  </si>
  <si>
    <t>24.</t>
  </si>
  <si>
    <t>bal</t>
  </si>
  <si>
    <t>Podložka plochá 10 DIN 125 střední/zinek bílý  bal/100ks</t>
  </si>
  <si>
    <t>Podložka plochá 10 DIN 440 dřev.konstrukce/zinek bílý bal/100ks</t>
  </si>
  <si>
    <t>Matice přesná M10 DIN 934 zinek bílý 8.8 bal/100 ks</t>
  </si>
  <si>
    <t>Šroub met. 10x30 BZn 8.8 DIN 933/celozávit 6Hr-hlava bal/100ks</t>
  </si>
  <si>
    <t>Šroub metr. 10x60 BZn 8.8 DIN 933/celozávit 6Hr-hlava bal/100 ks</t>
  </si>
  <si>
    <t>Šroub met. 10x80 BZn 8.8 DIN 933/celozávit 6Hr-hlava bal/100 ks</t>
  </si>
  <si>
    <t xml:space="preserve">Siso CL-X850 NPL </t>
  </si>
  <si>
    <t>Zámek zadlabací K133 P-L Zn bílý bal.1 80/72 vložkový čelo 20mm</t>
  </si>
  <si>
    <t>Zámek zadlabací 24026 P-L Zn bílý bal.25 80/90 vložkový čelo 22mm</t>
  </si>
  <si>
    <t>Lepidlo Universál 120ml Chemoprén</t>
  </si>
  <si>
    <t>Lepidlo Extrém 120ml Chemoprén</t>
  </si>
  <si>
    <t>Mazivo SILKAL 93 200ml COYOTE</t>
  </si>
  <si>
    <t>Fab vložka 100RSD 29+35 3kl.</t>
  </si>
  <si>
    <t>Kotouč řezný 125x1,6x22 A46TZ Special,nerez a ocel</t>
  </si>
  <si>
    <t xml:space="preserve"> Tmel silikon akrylový 310ml RL bílý (Den Braven)</t>
  </si>
  <si>
    <t>Tmel silikonakryl. 310ml RL transp(Den Braven)</t>
  </si>
  <si>
    <t>Vrut univerzální 4,5x50 ŽZn PZ celý/zápustný bal/100ks</t>
  </si>
  <si>
    <t>Vrut univerzální 4,5x40 ŽZn PZ celý/zápustný bal/100ks</t>
  </si>
  <si>
    <t>Vrut univerzální 4,5x30 ŽZn PZ celý/zápustný bal/100ks</t>
  </si>
  <si>
    <t>Vrut univerzální 4x30 ŽZn PZ celý/zápustný bal/100ks</t>
  </si>
  <si>
    <t>Vrut univerzální 4x40 ŽZn PZ celý/zápustný bal/100ks</t>
  </si>
  <si>
    <t>Vrut univerzální 4x50 ŽZn PZ celý/zápustný bal/100ks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</si>
</sst>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42424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18" fillId="2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5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164" fontId="18" fillId="2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Font="1" applyBorder="1" applyAlignment="1">
      <alignment horizontal="center" vertical="center"/>
    </xf>
    <xf numFmtId="164" fontId="3" fillId="2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 applyProtection="1">
      <alignment horizontal="right" vertical="center" wrapText="1"/>
      <protection/>
    </xf>
    <xf numFmtId="164" fontId="4" fillId="0" borderId="20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164" fontId="9" fillId="0" borderId="21" xfId="0" applyNumberFormat="1" applyFont="1" applyBorder="1" applyAlignment="1" applyProtection="1">
      <alignment horizontal="righ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Border="1"/>
    <xf numFmtId="4" fontId="3" fillId="0" borderId="1" xfId="0" applyNumberFormat="1" applyFont="1" applyBorder="1"/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0" borderId="1" xfId="0" applyFont="1" applyBorder="1"/>
    <xf numFmtId="4" fontId="18" fillId="0" borderId="14" xfId="0" applyNumberFormat="1" applyFont="1" applyBorder="1" applyAlignment="1" applyProtection="1">
      <alignment horizontal="right" vertical="center"/>
      <protection locked="0"/>
    </xf>
    <xf numFmtId="4" fontId="18" fillId="0" borderId="14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 applyProtection="1">
      <alignment horizontal="right" vertical="center"/>
      <protection locked="0"/>
    </xf>
    <xf numFmtId="4" fontId="18" fillId="0" borderId="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/>
    <xf numFmtId="4" fontId="18" fillId="0" borderId="16" xfId="0" applyNumberFormat="1" applyFont="1" applyBorder="1" applyAlignment="1">
      <alignment horizontal="right"/>
    </xf>
    <xf numFmtId="4" fontId="3" fillId="0" borderId="16" xfId="0" applyNumberFormat="1" applyFont="1" applyBorder="1"/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0" fillId="0" borderId="1" xfId="0" applyBorder="1"/>
    <xf numFmtId="0" fontId="2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 indent="1"/>
    </xf>
    <xf numFmtId="4" fontId="0" fillId="0" borderId="14" xfId="0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4" fontId="0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18" fillId="0" borderId="1" xfId="0" applyNumberFormat="1" applyFont="1" applyBorder="1"/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 vertical="center"/>
    </xf>
    <xf numFmtId="1" fontId="18" fillId="0" borderId="16" xfId="0" applyNumberFormat="1" applyFont="1" applyBorder="1" applyAlignment="1">
      <alignment horizontal="center" vertical="center"/>
    </xf>
    <xf numFmtId="4" fontId="18" fillId="0" borderId="16" xfId="0" applyNumberFormat="1" applyFont="1" applyBorder="1"/>
    <xf numFmtId="0" fontId="3" fillId="0" borderId="14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3" fillId="5" borderId="28" xfId="0" applyFont="1" applyFill="1" applyBorder="1" applyAlignment="1" applyProtection="1">
      <alignment horizontal="left" vertical="center" wrapText="1"/>
      <protection/>
    </xf>
    <xf numFmtId="0" fontId="21" fillId="0" borderId="1" xfId="0" applyFont="1" applyBorder="1"/>
    <xf numFmtId="0" fontId="3" fillId="0" borderId="30" xfId="0" applyFont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7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8515625" style="1" customWidth="1"/>
    <col min="5" max="5" width="30.00390625" style="9" hidden="1" customWidth="1"/>
    <col min="6" max="6" width="25.421875" style="9" hidden="1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96" t="s">
        <v>17</v>
      </c>
      <c r="B2" s="96"/>
      <c r="C2" s="96"/>
      <c r="D2" s="96"/>
      <c r="E2" s="96"/>
      <c r="F2" s="96"/>
      <c r="G2" s="96"/>
      <c r="H2" s="96"/>
    </row>
    <row r="3" spans="1:8" s="3" customFormat="1" ht="16" customHeight="1">
      <c r="A3" s="99" t="s">
        <v>57</v>
      </c>
      <c r="B3" s="100"/>
      <c r="C3" s="100"/>
      <c r="D3" s="100"/>
      <c r="E3" s="100"/>
      <c r="F3" s="100"/>
      <c r="G3" s="100"/>
      <c r="H3" s="100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26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 customHeight="1">
      <c r="A6" s="67" t="s">
        <v>1</v>
      </c>
      <c r="B6" s="111">
        <v>10</v>
      </c>
      <c r="C6" s="78" t="s">
        <v>28</v>
      </c>
      <c r="D6" s="112" t="s">
        <v>46</v>
      </c>
      <c r="E6" s="113">
        <v>596.76</v>
      </c>
      <c r="F6" s="82">
        <f>SUM(E6*B6)</f>
        <v>5967.6</v>
      </c>
      <c r="G6" s="68" t="s">
        <v>19</v>
      </c>
      <c r="H6" s="64" t="e">
        <f aca="true" t="shared" si="0" ref="H6:H16">B6*G6</f>
        <v>#VALUE!</v>
      </c>
    </row>
    <row r="7" spans="1:8" ht="15">
      <c r="A7" s="57" t="s">
        <v>2</v>
      </c>
      <c r="B7" s="114">
        <v>5</v>
      </c>
      <c r="C7" s="77" t="s">
        <v>28</v>
      </c>
      <c r="D7" s="115" t="s">
        <v>47</v>
      </c>
      <c r="E7" s="116">
        <v>320.27</v>
      </c>
      <c r="F7" s="83">
        <f aca="true" t="shared" si="1" ref="F7:F16">SUM(E7*B7)</f>
        <v>1601.35</v>
      </c>
      <c r="G7" s="23" t="s">
        <v>19</v>
      </c>
      <c r="H7" s="61" t="e">
        <f t="shared" si="0"/>
        <v>#VALUE!</v>
      </c>
    </row>
    <row r="8" spans="1:8" ht="15">
      <c r="A8" s="57" t="s">
        <v>3</v>
      </c>
      <c r="B8" s="117">
        <v>20</v>
      </c>
      <c r="C8" s="77" t="s">
        <v>28</v>
      </c>
      <c r="D8" s="118" t="s">
        <v>48</v>
      </c>
      <c r="E8" s="119">
        <v>131.32</v>
      </c>
      <c r="F8" s="83">
        <f t="shared" si="1"/>
        <v>2626.3999999999996</v>
      </c>
      <c r="G8" s="23" t="s">
        <v>19</v>
      </c>
      <c r="H8" s="61" t="e">
        <f t="shared" si="0"/>
        <v>#VALUE!</v>
      </c>
    </row>
    <row r="9" spans="1:8" ht="15">
      <c r="A9" s="57" t="s">
        <v>4</v>
      </c>
      <c r="B9" s="120">
        <v>20</v>
      </c>
      <c r="C9" s="77" t="s">
        <v>28</v>
      </c>
      <c r="D9" s="118" t="s">
        <v>49</v>
      </c>
      <c r="E9" s="119">
        <v>45</v>
      </c>
      <c r="F9" s="83">
        <f t="shared" si="1"/>
        <v>900</v>
      </c>
      <c r="G9" s="23" t="s">
        <v>19</v>
      </c>
      <c r="H9" s="61" t="e">
        <f t="shared" si="0"/>
        <v>#VALUE!</v>
      </c>
    </row>
    <row r="10" spans="1:8" ht="15">
      <c r="A10" s="57" t="s">
        <v>5</v>
      </c>
      <c r="B10" s="120">
        <v>20</v>
      </c>
      <c r="C10" s="77" t="s">
        <v>28</v>
      </c>
      <c r="D10" s="118" t="s">
        <v>50</v>
      </c>
      <c r="E10" s="116">
        <v>266.7</v>
      </c>
      <c r="F10" s="83">
        <f t="shared" si="1"/>
        <v>5334</v>
      </c>
      <c r="G10" s="23" t="s">
        <v>19</v>
      </c>
      <c r="H10" s="61" t="e">
        <f t="shared" si="0"/>
        <v>#VALUE!</v>
      </c>
    </row>
    <row r="11" spans="1:8" ht="15">
      <c r="A11" s="57" t="s">
        <v>6</v>
      </c>
      <c r="B11" s="120">
        <v>15</v>
      </c>
      <c r="C11" s="77" t="s">
        <v>28</v>
      </c>
      <c r="D11" s="108" t="s">
        <v>51</v>
      </c>
      <c r="E11" s="119">
        <v>60.38</v>
      </c>
      <c r="F11" s="83">
        <f t="shared" si="1"/>
        <v>905.7</v>
      </c>
      <c r="G11" s="23" t="s">
        <v>19</v>
      </c>
      <c r="H11" s="61" t="e">
        <f t="shared" si="0"/>
        <v>#VALUE!</v>
      </c>
    </row>
    <row r="12" spans="1:8" ht="15">
      <c r="A12" s="57" t="s">
        <v>7</v>
      </c>
      <c r="B12" s="120">
        <v>20</v>
      </c>
      <c r="C12" s="121" t="s">
        <v>28</v>
      </c>
      <c r="D12" s="122" t="s">
        <v>52</v>
      </c>
      <c r="E12" s="116">
        <v>130</v>
      </c>
      <c r="F12" s="83">
        <f t="shared" si="1"/>
        <v>2600</v>
      </c>
      <c r="G12" s="23" t="s">
        <v>19</v>
      </c>
      <c r="H12" s="61" t="e">
        <f t="shared" si="0"/>
        <v>#VALUE!</v>
      </c>
    </row>
    <row r="13" spans="1:8" ht="15">
      <c r="A13" s="57" t="s">
        <v>8</v>
      </c>
      <c r="B13" s="120">
        <v>20</v>
      </c>
      <c r="C13" s="121" t="s">
        <v>28</v>
      </c>
      <c r="D13" s="109" t="s">
        <v>53</v>
      </c>
      <c r="E13" s="123">
        <v>45.94</v>
      </c>
      <c r="F13" s="83">
        <f t="shared" si="1"/>
        <v>918.8</v>
      </c>
      <c r="G13" s="23" t="s">
        <v>19</v>
      </c>
      <c r="H13" s="61" t="e">
        <f t="shared" si="0"/>
        <v>#VALUE!</v>
      </c>
    </row>
    <row r="14" spans="1:8" ht="15">
      <c r="A14" s="57" t="s">
        <v>29</v>
      </c>
      <c r="B14" s="120">
        <v>5</v>
      </c>
      <c r="C14" s="121" t="s">
        <v>28</v>
      </c>
      <c r="D14" s="108" t="s">
        <v>54</v>
      </c>
      <c r="E14" s="119">
        <v>3107.81</v>
      </c>
      <c r="F14" s="83">
        <f t="shared" si="1"/>
        <v>15539.05</v>
      </c>
      <c r="G14" s="23" t="s">
        <v>19</v>
      </c>
      <c r="H14" s="61" t="e">
        <f t="shared" si="0"/>
        <v>#VALUE!</v>
      </c>
    </row>
    <row r="15" spans="1:8" ht="15">
      <c r="A15" s="57" t="s">
        <v>30</v>
      </c>
      <c r="B15" s="120">
        <v>5</v>
      </c>
      <c r="C15" s="77" t="s">
        <v>28</v>
      </c>
      <c r="D15" s="108" t="s">
        <v>55</v>
      </c>
      <c r="E15" s="119">
        <v>110.69</v>
      </c>
      <c r="F15" s="83">
        <f t="shared" si="1"/>
        <v>553.45</v>
      </c>
      <c r="G15" s="23" t="s">
        <v>19</v>
      </c>
      <c r="H15" s="61" t="e">
        <f t="shared" si="0"/>
        <v>#VALUE!</v>
      </c>
    </row>
    <row r="16" spans="1:8" ht="15" thickBot="1">
      <c r="A16" s="80" t="s">
        <v>31</v>
      </c>
      <c r="B16" s="124">
        <v>2</v>
      </c>
      <c r="C16" s="79" t="s">
        <v>28</v>
      </c>
      <c r="D16" s="110" t="s">
        <v>56</v>
      </c>
      <c r="E16" s="125">
        <v>40</v>
      </c>
      <c r="F16" s="94">
        <f t="shared" si="1"/>
        <v>80</v>
      </c>
      <c r="G16" s="81" t="s">
        <v>19</v>
      </c>
      <c r="H16" s="62" t="e">
        <f t="shared" si="0"/>
        <v>#VALUE!</v>
      </c>
    </row>
    <row r="17" spans="1:8" s="3" customFormat="1" ht="15" customHeight="1" thickBot="1">
      <c r="A17" s="58"/>
      <c r="B17" s="59"/>
      <c r="C17" s="60"/>
      <c r="D17" s="45" t="s">
        <v>27</v>
      </c>
      <c r="E17" s="105">
        <f>SUM(F6:F16)</f>
        <v>37026.34999999999</v>
      </c>
      <c r="F17" s="106"/>
      <c r="G17" s="103" t="e">
        <f>SUM(H6:H16)</f>
        <v>#VALUE!</v>
      </c>
      <c r="H17" s="104" t="e">
        <f>SUM(H5:H16)</f>
        <v>#VALUE!</v>
      </c>
    </row>
    <row r="18" spans="1:8" s="3" customFormat="1" ht="15" customHeight="1" thickBot="1">
      <c r="A18" s="69"/>
      <c r="B18" s="70"/>
      <c r="C18" s="71"/>
      <c r="D18" s="72"/>
      <c r="E18" s="73"/>
      <c r="F18" s="74"/>
      <c r="G18" s="75"/>
      <c r="H18" s="76"/>
    </row>
    <row r="19" spans="1:9" s="3" customFormat="1" ht="60" customHeight="1" thickBot="1">
      <c r="A19" s="39" t="s">
        <v>15</v>
      </c>
      <c r="B19" s="49" t="s">
        <v>9</v>
      </c>
      <c r="C19" s="40" t="s">
        <v>0</v>
      </c>
      <c r="D19" s="44" t="s">
        <v>43</v>
      </c>
      <c r="E19" s="41" t="s">
        <v>12</v>
      </c>
      <c r="F19" s="41" t="s">
        <v>13</v>
      </c>
      <c r="G19" s="42" t="s">
        <v>10</v>
      </c>
      <c r="H19" s="43" t="s">
        <v>11</v>
      </c>
      <c r="I19" s="24"/>
    </row>
    <row r="20" spans="1:8" ht="15">
      <c r="A20" s="84" t="s">
        <v>1</v>
      </c>
      <c r="B20" s="126">
        <v>10</v>
      </c>
      <c r="C20" s="126" t="s">
        <v>60</v>
      </c>
      <c r="D20" t="s">
        <v>61</v>
      </c>
      <c r="E20" s="87"/>
      <c r="F20" s="88">
        <f aca="true" t="shared" si="2" ref="F20:F43">B20*E20</f>
        <v>0</v>
      </c>
      <c r="G20" s="63" t="s">
        <v>19</v>
      </c>
      <c r="H20" s="64" t="e">
        <f aca="true" t="shared" si="3" ref="H20:H43">B20*G20</f>
        <v>#VALUE!</v>
      </c>
    </row>
    <row r="21" spans="1:8" ht="15">
      <c r="A21" s="85" t="s">
        <v>2</v>
      </c>
      <c r="B21" s="127">
        <v>1</v>
      </c>
      <c r="C21" s="127" t="s">
        <v>60</v>
      </c>
      <c r="D21" s="107" t="s">
        <v>62</v>
      </c>
      <c r="E21" s="89"/>
      <c r="F21" s="90">
        <f t="shared" si="2"/>
        <v>0</v>
      </c>
      <c r="G21" s="65" t="s">
        <v>19</v>
      </c>
      <c r="H21" s="61" t="e">
        <f t="shared" si="3"/>
        <v>#VALUE!</v>
      </c>
    </row>
    <row r="22" spans="1:8" ht="15">
      <c r="A22" s="85" t="s">
        <v>3</v>
      </c>
      <c r="B22" s="127">
        <v>8</v>
      </c>
      <c r="C22" s="127" t="s">
        <v>60</v>
      </c>
      <c r="D22" s="128" t="s">
        <v>63</v>
      </c>
      <c r="E22" s="89"/>
      <c r="F22" s="90">
        <f t="shared" si="2"/>
        <v>0</v>
      </c>
      <c r="G22" s="65" t="s">
        <v>19</v>
      </c>
      <c r="H22" s="61" t="e">
        <f t="shared" si="3"/>
        <v>#VALUE!</v>
      </c>
    </row>
    <row r="23" spans="1:8" ht="15">
      <c r="A23" s="85" t="s">
        <v>4</v>
      </c>
      <c r="B23" s="127">
        <v>3</v>
      </c>
      <c r="C23" s="127" t="s">
        <v>60</v>
      </c>
      <c r="D23" s="128" t="s">
        <v>64</v>
      </c>
      <c r="E23" s="89"/>
      <c r="F23" s="90">
        <f t="shared" si="2"/>
        <v>0</v>
      </c>
      <c r="G23" s="65" t="s">
        <v>19</v>
      </c>
      <c r="H23" s="61" t="e">
        <f t="shared" si="3"/>
        <v>#VALUE!</v>
      </c>
    </row>
    <row r="24" spans="1:8" ht="15">
      <c r="A24" s="85" t="s">
        <v>5</v>
      </c>
      <c r="B24" s="127">
        <v>3</v>
      </c>
      <c r="C24" s="127" t="s">
        <v>60</v>
      </c>
      <c r="D24" s="128" t="s">
        <v>65</v>
      </c>
      <c r="E24" s="89"/>
      <c r="F24" s="90">
        <f t="shared" si="2"/>
        <v>0</v>
      </c>
      <c r="G24" s="65" t="s">
        <v>19</v>
      </c>
      <c r="H24" s="61" t="e">
        <f aca="true" t="shared" si="4" ref="H24:H42">B24*G24</f>
        <v>#VALUE!</v>
      </c>
    </row>
    <row r="25" spans="1:8" ht="15">
      <c r="A25" s="85" t="s">
        <v>6</v>
      </c>
      <c r="B25" s="127">
        <v>2</v>
      </c>
      <c r="C25" s="127" t="s">
        <v>60</v>
      </c>
      <c r="D25" s="129" t="s">
        <v>66</v>
      </c>
      <c r="E25" s="89"/>
      <c r="F25" s="90">
        <f t="shared" si="2"/>
        <v>0</v>
      </c>
      <c r="G25" s="65" t="s">
        <v>19</v>
      </c>
      <c r="H25" s="61" t="e">
        <f t="shared" si="4"/>
        <v>#VALUE!</v>
      </c>
    </row>
    <row r="26" spans="1:8" ht="15" customHeight="1">
      <c r="A26" s="85" t="s">
        <v>7</v>
      </c>
      <c r="B26" s="127">
        <v>24</v>
      </c>
      <c r="C26" s="127" t="s">
        <v>28</v>
      </c>
      <c r="D26" s="128" t="s">
        <v>67</v>
      </c>
      <c r="E26" s="89"/>
      <c r="F26" s="90">
        <f t="shared" si="2"/>
        <v>0</v>
      </c>
      <c r="G26" s="65" t="s">
        <v>19</v>
      </c>
      <c r="H26" s="61" t="e">
        <f t="shared" si="4"/>
        <v>#VALUE!</v>
      </c>
    </row>
    <row r="27" spans="1:8" ht="15">
      <c r="A27" s="85" t="s">
        <v>8</v>
      </c>
      <c r="B27" s="127">
        <v>7</v>
      </c>
      <c r="C27" s="127" t="s">
        <v>28</v>
      </c>
      <c r="D27" s="128" t="s">
        <v>68</v>
      </c>
      <c r="E27" s="89"/>
      <c r="F27" s="90">
        <f t="shared" si="2"/>
        <v>0</v>
      </c>
      <c r="G27" s="65" t="s">
        <v>19</v>
      </c>
      <c r="H27" s="61" t="e">
        <f t="shared" si="4"/>
        <v>#VALUE!</v>
      </c>
    </row>
    <row r="28" spans="1:8" ht="15">
      <c r="A28" s="85" t="s">
        <v>29</v>
      </c>
      <c r="B28" s="127">
        <v>5</v>
      </c>
      <c r="C28" s="127" t="s">
        <v>28</v>
      </c>
      <c r="D28" s="128" t="s">
        <v>69</v>
      </c>
      <c r="E28" s="89"/>
      <c r="F28" s="90">
        <f t="shared" si="2"/>
        <v>0</v>
      </c>
      <c r="G28" s="65" t="s">
        <v>19</v>
      </c>
      <c r="H28" s="61" t="e">
        <f t="shared" si="4"/>
        <v>#VALUE!</v>
      </c>
    </row>
    <row r="29" spans="1:8" ht="15">
      <c r="A29" s="85" t="s">
        <v>30</v>
      </c>
      <c r="B29" s="127">
        <v>6</v>
      </c>
      <c r="C29" s="127" t="s">
        <v>28</v>
      </c>
      <c r="D29" s="128" t="s">
        <v>70</v>
      </c>
      <c r="E29" s="89"/>
      <c r="F29" s="90">
        <f t="shared" si="2"/>
        <v>0</v>
      </c>
      <c r="G29" s="65" t="s">
        <v>19</v>
      </c>
      <c r="H29" s="61" t="e">
        <f t="shared" si="4"/>
        <v>#VALUE!</v>
      </c>
    </row>
    <row r="30" spans="1:8" ht="15">
      <c r="A30" s="85" t="s">
        <v>31</v>
      </c>
      <c r="B30" s="127">
        <v>3</v>
      </c>
      <c r="C30" s="127" t="s">
        <v>28</v>
      </c>
      <c r="D30" s="128" t="s">
        <v>71</v>
      </c>
      <c r="E30" s="89"/>
      <c r="F30" s="90">
        <f t="shared" si="2"/>
        <v>0</v>
      </c>
      <c r="G30" s="65" t="s">
        <v>19</v>
      </c>
      <c r="H30" s="61" t="e">
        <f t="shared" si="4"/>
        <v>#VALUE!</v>
      </c>
    </row>
    <row r="31" spans="1:8" ht="15">
      <c r="A31" s="85" t="s">
        <v>32</v>
      </c>
      <c r="B31" s="127">
        <v>2</v>
      </c>
      <c r="C31" s="127" t="s">
        <v>28</v>
      </c>
      <c r="D31" s="130" t="s">
        <v>72</v>
      </c>
      <c r="E31" s="89"/>
      <c r="F31" s="90">
        <f t="shared" si="2"/>
        <v>0</v>
      </c>
      <c r="G31" s="65" t="s">
        <v>19</v>
      </c>
      <c r="H31" s="61" t="e">
        <f t="shared" si="4"/>
        <v>#VALUE!</v>
      </c>
    </row>
    <row r="32" spans="1:8" ht="15" customHeight="1">
      <c r="A32" s="85" t="s">
        <v>33</v>
      </c>
      <c r="B32" s="127">
        <v>20</v>
      </c>
      <c r="C32" s="127" t="s">
        <v>28</v>
      </c>
      <c r="D32" s="128" t="s">
        <v>73</v>
      </c>
      <c r="E32" s="89"/>
      <c r="F32" s="90">
        <f t="shared" si="2"/>
        <v>0</v>
      </c>
      <c r="G32" s="65" t="s">
        <v>19</v>
      </c>
      <c r="H32" s="61" t="e">
        <f t="shared" si="4"/>
        <v>#VALUE!</v>
      </c>
    </row>
    <row r="33" spans="1:8" ht="15">
      <c r="A33" s="85" t="s">
        <v>34</v>
      </c>
      <c r="B33" s="127">
        <v>50</v>
      </c>
      <c r="C33" s="127" t="s">
        <v>28</v>
      </c>
      <c r="D33" s="129" t="s">
        <v>74</v>
      </c>
      <c r="E33" s="89"/>
      <c r="F33" s="90">
        <f t="shared" si="2"/>
        <v>0</v>
      </c>
      <c r="G33" s="65" t="s">
        <v>19</v>
      </c>
      <c r="H33" s="61" t="e">
        <f t="shared" si="4"/>
        <v>#VALUE!</v>
      </c>
    </row>
    <row r="34" spans="1:8" ht="15">
      <c r="A34" s="85" t="s">
        <v>35</v>
      </c>
      <c r="B34" s="127">
        <v>4</v>
      </c>
      <c r="C34" s="127" t="s">
        <v>28</v>
      </c>
      <c r="D34" s="128" t="s">
        <v>75</v>
      </c>
      <c r="E34" s="89"/>
      <c r="F34" s="90">
        <f t="shared" si="2"/>
        <v>0</v>
      </c>
      <c r="G34" s="65" t="s">
        <v>19</v>
      </c>
      <c r="H34" s="61" t="e">
        <f t="shared" si="4"/>
        <v>#VALUE!</v>
      </c>
    </row>
    <row r="35" spans="1:8" ht="15">
      <c r="A35" s="85" t="s">
        <v>36</v>
      </c>
      <c r="B35" s="127">
        <v>2</v>
      </c>
      <c r="C35" s="127" t="s">
        <v>28</v>
      </c>
      <c r="D35" s="128" t="s">
        <v>76</v>
      </c>
      <c r="E35" s="89"/>
      <c r="F35" s="90">
        <f t="shared" si="2"/>
        <v>0</v>
      </c>
      <c r="G35" s="65" t="s">
        <v>19</v>
      </c>
      <c r="H35" s="61" t="e">
        <f t="shared" si="4"/>
        <v>#VALUE!</v>
      </c>
    </row>
    <row r="36" spans="1:8" ht="15">
      <c r="A36" s="85" t="s">
        <v>37</v>
      </c>
      <c r="B36" s="127">
        <v>3</v>
      </c>
      <c r="C36" s="127" t="s">
        <v>60</v>
      </c>
      <c r="D36" s="130" t="s">
        <v>77</v>
      </c>
      <c r="E36" s="89"/>
      <c r="F36" s="90">
        <f t="shared" si="2"/>
        <v>0</v>
      </c>
      <c r="G36" s="65" t="s">
        <v>19</v>
      </c>
      <c r="H36" s="61" t="e">
        <f t="shared" si="4"/>
        <v>#VALUE!</v>
      </c>
    </row>
    <row r="37" spans="1:8" ht="15">
      <c r="A37" s="85" t="s">
        <v>38</v>
      </c>
      <c r="B37" s="127">
        <v>3</v>
      </c>
      <c r="C37" s="127" t="s">
        <v>60</v>
      </c>
      <c r="D37" s="131" t="s">
        <v>78</v>
      </c>
      <c r="E37" s="89"/>
      <c r="F37" s="90">
        <f t="shared" si="2"/>
        <v>0</v>
      </c>
      <c r="G37" s="65" t="s">
        <v>19</v>
      </c>
      <c r="H37" s="61" t="e">
        <f t="shared" si="4"/>
        <v>#VALUE!</v>
      </c>
    </row>
    <row r="38" spans="1:8" ht="15" customHeight="1">
      <c r="A38" s="85" t="s">
        <v>39</v>
      </c>
      <c r="B38" s="127">
        <v>3</v>
      </c>
      <c r="C38" s="127" t="s">
        <v>60</v>
      </c>
      <c r="D38" s="130" t="s">
        <v>79</v>
      </c>
      <c r="E38" s="89"/>
      <c r="F38" s="90">
        <f t="shared" si="2"/>
        <v>0</v>
      </c>
      <c r="G38" s="65" t="s">
        <v>19</v>
      </c>
      <c r="H38" s="61" t="e">
        <f t="shared" si="4"/>
        <v>#VALUE!</v>
      </c>
    </row>
    <row r="39" spans="1:8" ht="15">
      <c r="A39" s="85" t="s">
        <v>40</v>
      </c>
      <c r="B39" s="132">
        <v>3</v>
      </c>
      <c r="C39" s="127" t="s">
        <v>60</v>
      </c>
      <c r="D39" s="133" t="s">
        <v>80</v>
      </c>
      <c r="E39" s="89"/>
      <c r="F39" s="90">
        <f t="shared" si="2"/>
        <v>0</v>
      </c>
      <c r="G39" s="65" t="s">
        <v>19</v>
      </c>
      <c r="H39" s="61" t="e">
        <f t="shared" si="4"/>
        <v>#VALUE!</v>
      </c>
    </row>
    <row r="40" spans="1:8" ht="15">
      <c r="A40" s="85" t="s">
        <v>41</v>
      </c>
      <c r="B40" s="127">
        <v>3</v>
      </c>
      <c r="C40" s="127" t="s">
        <v>60</v>
      </c>
      <c r="D40" s="134" t="s">
        <v>81</v>
      </c>
      <c r="E40" s="89"/>
      <c r="F40" s="90"/>
      <c r="G40" s="65" t="s">
        <v>19</v>
      </c>
      <c r="H40" s="61" t="e">
        <f t="shared" si="4"/>
        <v>#VALUE!</v>
      </c>
    </row>
    <row r="41" spans="1:8" ht="15">
      <c r="A41" s="85" t="s">
        <v>42</v>
      </c>
      <c r="B41" s="132">
        <v>3</v>
      </c>
      <c r="C41" s="127" t="s">
        <v>60</v>
      </c>
      <c r="D41" s="135" t="s">
        <v>82</v>
      </c>
      <c r="E41" s="89"/>
      <c r="F41" s="90"/>
      <c r="G41" s="65" t="s">
        <v>19</v>
      </c>
      <c r="H41" s="61" t="e">
        <f t="shared" si="4"/>
        <v>#VALUE!</v>
      </c>
    </row>
    <row r="42" spans="1:8" ht="15">
      <c r="A42" s="85" t="s">
        <v>58</v>
      </c>
      <c r="B42" s="77"/>
      <c r="C42" s="77"/>
      <c r="D42" s="86"/>
      <c r="E42" s="89"/>
      <c r="F42" s="90">
        <f t="shared" si="2"/>
        <v>0</v>
      </c>
      <c r="G42" s="65" t="s">
        <v>19</v>
      </c>
      <c r="H42" s="61" t="e">
        <f t="shared" si="4"/>
        <v>#VALUE!</v>
      </c>
    </row>
    <row r="43" spans="1:8" ht="15" thickBot="1">
      <c r="A43" s="85" t="s">
        <v>59</v>
      </c>
      <c r="B43" s="91"/>
      <c r="C43" s="79"/>
      <c r="D43" s="92"/>
      <c r="E43" s="93"/>
      <c r="F43" s="93">
        <f t="shared" si="2"/>
        <v>0</v>
      </c>
      <c r="G43" s="66" t="s">
        <v>19</v>
      </c>
      <c r="H43" s="62" t="e">
        <f t="shared" si="3"/>
        <v>#VALUE!</v>
      </c>
    </row>
    <row r="44" spans="1:8" s="3" customFormat="1" ht="15" customHeight="1" thickBot="1">
      <c r="A44" s="46"/>
      <c r="B44" s="51"/>
      <c r="C44" s="47"/>
      <c r="D44" s="45" t="s">
        <v>45</v>
      </c>
      <c r="E44" s="105">
        <f>SUM(F20:F43)</f>
        <v>0</v>
      </c>
      <c r="F44" s="106"/>
      <c r="G44" s="103" t="e">
        <f>SUM(H20:H43)</f>
        <v>#VALUE!</v>
      </c>
      <c r="H44" s="104" t="e">
        <f>SUM(#REF!)</f>
        <v>#REF!</v>
      </c>
    </row>
    <row r="45" spans="1:8" s="3" customFormat="1" ht="15" customHeight="1" thickBot="1">
      <c r="A45" s="34"/>
      <c r="B45" s="50"/>
      <c r="C45" s="35"/>
      <c r="D45" s="36" t="s">
        <v>44</v>
      </c>
      <c r="E45" s="37"/>
      <c r="F45" s="37">
        <f>E17+E44</f>
        <v>37026.34999999999</v>
      </c>
      <c r="G45" s="38"/>
      <c r="H45" s="38"/>
    </row>
    <row r="46" spans="1:8" ht="15" customHeight="1" thickBot="1">
      <c r="A46" s="25"/>
      <c r="B46" s="52"/>
      <c r="C46" s="26"/>
      <c r="D46" s="27" t="s">
        <v>14</v>
      </c>
      <c r="E46" s="97"/>
      <c r="F46" s="98"/>
      <c r="G46" s="97" t="e">
        <f>SUM(G17+G44)</f>
        <v>#VALUE!</v>
      </c>
      <c r="H46" s="98"/>
    </row>
    <row r="47" spans="1:8" ht="15" customHeight="1">
      <c r="A47" s="4"/>
      <c r="B47" s="53"/>
      <c r="C47" s="4"/>
      <c r="D47" s="30"/>
      <c r="E47" s="31"/>
      <c r="F47" s="31"/>
      <c r="G47" s="31"/>
      <c r="H47" s="31"/>
    </row>
    <row r="48" spans="1:6" ht="15" customHeight="1">
      <c r="A48" s="13" t="s">
        <v>23</v>
      </c>
      <c r="B48" s="14"/>
      <c r="C48" s="13"/>
      <c r="D48" s="15"/>
      <c r="E48" s="15"/>
      <c r="F48" s="10"/>
    </row>
    <row r="49" spans="1:6" ht="15" customHeight="1">
      <c r="A49" s="13" t="s">
        <v>24</v>
      </c>
      <c r="B49" s="14"/>
      <c r="C49" s="13"/>
      <c r="D49" s="15"/>
      <c r="E49" s="15"/>
      <c r="F49" s="10"/>
    </row>
    <row r="50" spans="1:8" ht="15" customHeight="1">
      <c r="A50" s="16" t="s">
        <v>16</v>
      </c>
      <c r="B50" s="101" t="s">
        <v>22</v>
      </c>
      <c r="C50" s="101"/>
      <c r="D50" s="101"/>
      <c r="F50" s="10"/>
      <c r="G50" s="29" t="s">
        <v>18</v>
      </c>
      <c r="H50" s="18"/>
    </row>
    <row r="51" spans="1:6" ht="15" customHeight="1">
      <c r="A51" s="17"/>
      <c r="B51" s="20"/>
      <c r="C51" s="18"/>
      <c r="D51" s="19"/>
      <c r="E51" s="18"/>
      <c r="F51" s="10"/>
    </row>
    <row r="52" spans="1:6" ht="15" customHeight="1">
      <c r="A52" s="17"/>
      <c r="B52" s="20"/>
      <c r="C52" s="18"/>
      <c r="D52" s="19"/>
      <c r="E52" s="18"/>
      <c r="F52" s="10"/>
    </row>
    <row r="53" spans="1:6" ht="15">
      <c r="A53" s="17"/>
      <c r="B53" s="20"/>
      <c r="C53" s="18"/>
      <c r="D53" s="19"/>
      <c r="E53" s="18"/>
      <c r="F53" s="10"/>
    </row>
    <row r="54" spans="1:6" ht="15">
      <c r="A54" s="20"/>
      <c r="B54" s="20"/>
      <c r="C54" s="21"/>
      <c r="D54" s="22"/>
      <c r="E54" s="22"/>
      <c r="F54" s="10"/>
    </row>
    <row r="55" spans="1:8" ht="15">
      <c r="A55" s="15"/>
      <c r="B55" s="54"/>
      <c r="C55" s="15"/>
      <c r="D55" s="102" t="s">
        <v>25</v>
      </c>
      <c r="E55" s="102"/>
      <c r="F55" s="102"/>
      <c r="G55" s="102"/>
      <c r="H55" s="28"/>
    </row>
    <row r="56" spans="1:8" ht="15">
      <c r="A56" s="15"/>
      <c r="B56" s="20"/>
      <c r="C56" s="21"/>
      <c r="D56" s="95" t="s">
        <v>21</v>
      </c>
      <c r="E56" s="95"/>
      <c r="F56" s="95"/>
      <c r="G56" s="95"/>
      <c r="H56" s="21"/>
    </row>
    <row r="57" spans="1:8" ht="15">
      <c r="A57" s="4"/>
      <c r="B57" s="53"/>
      <c r="C57" s="4"/>
      <c r="D57" s="95" t="s">
        <v>20</v>
      </c>
      <c r="E57" s="95"/>
      <c r="F57" s="95"/>
      <c r="G57" s="95"/>
      <c r="H57" s="21"/>
    </row>
    <row r="58" spans="1:6" ht="15">
      <c r="A58" s="4"/>
      <c r="B58" s="53"/>
      <c r="C58" s="4"/>
      <c r="D58" s="7"/>
      <c r="E58" s="10"/>
      <c r="F58" s="10"/>
    </row>
    <row r="59" spans="1:6" ht="15">
      <c r="A59" s="4"/>
      <c r="B59" s="53"/>
      <c r="C59" s="4"/>
      <c r="D59" s="7"/>
      <c r="E59" s="10"/>
      <c r="F59" s="10"/>
    </row>
    <row r="60" spans="1:6" ht="15">
      <c r="A60" s="4"/>
      <c r="B60" s="53"/>
      <c r="C60" s="4"/>
      <c r="D60" s="7"/>
      <c r="E60" s="10"/>
      <c r="F60" s="10"/>
    </row>
    <row r="61" spans="1:6" ht="15">
      <c r="A61" s="4"/>
      <c r="B61" s="53"/>
      <c r="C61" s="4"/>
      <c r="D61" s="7"/>
      <c r="E61" s="10"/>
      <c r="F61" s="10"/>
    </row>
    <row r="62" spans="1:6" ht="15">
      <c r="A62" s="4"/>
      <c r="B62" s="53"/>
      <c r="C62" s="4"/>
      <c r="D62" s="7"/>
      <c r="E62" s="10"/>
      <c r="F62" s="10"/>
    </row>
    <row r="63" spans="1:6" ht="15">
      <c r="A63" s="4"/>
      <c r="B63" s="53"/>
      <c r="C63" s="4"/>
      <c r="D63" s="7"/>
      <c r="E63" s="10"/>
      <c r="F63" s="10"/>
    </row>
    <row r="64" spans="1:6" ht="15">
      <c r="A64" s="4"/>
      <c r="B64" s="53"/>
      <c r="C64" s="4"/>
      <c r="D64" s="7"/>
      <c r="E64" s="10"/>
      <c r="F64" s="10"/>
    </row>
    <row r="65" spans="1:6" ht="15">
      <c r="A65" s="4"/>
      <c r="B65" s="55"/>
      <c r="C65" s="6"/>
      <c r="D65" s="8"/>
      <c r="E65" s="12"/>
      <c r="F65" s="10"/>
    </row>
    <row r="66" spans="1:6" ht="15">
      <c r="A66" s="4"/>
      <c r="B66" s="55"/>
      <c r="C66" s="6"/>
      <c r="D66" s="8"/>
      <c r="E66" s="12"/>
      <c r="F66" s="10"/>
    </row>
    <row r="67" spans="1:6" ht="15">
      <c r="A67" s="4"/>
      <c r="B67" s="53"/>
      <c r="C67" s="5"/>
      <c r="D67" s="7"/>
      <c r="E67" s="10"/>
      <c r="F67" s="11"/>
    </row>
  </sheetData>
  <mergeCells count="12">
    <mergeCell ref="D57:G57"/>
    <mergeCell ref="A2:H2"/>
    <mergeCell ref="D56:G56"/>
    <mergeCell ref="E46:F46"/>
    <mergeCell ref="G46:H46"/>
    <mergeCell ref="A3:H3"/>
    <mergeCell ref="B50:D50"/>
    <mergeCell ref="D55:G55"/>
    <mergeCell ref="G17:H17"/>
    <mergeCell ref="E17:F17"/>
    <mergeCell ref="E44:F44"/>
    <mergeCell ref="G44:H44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2021-09-01T07:01:55Z</dcterms:modified>
  <cp:category/>
  <cp:version/>
  <cp:contentType/>
  <cp:contentStatus/>
</cp:coreProperties>
</file>