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47322" yWindow="2383" windowWidth="23957" windowHeight="14803" activeTab="0"/>
  </bookViews>
  <sheets>
    <sheet name="Parametry" sheetId="1" r:id="rId1"/>
    <sheet name="Rekapitulace" sheetId="3" r:id="rId2"/>
    <sheet name="Rozpočet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<sst xmlns="http://schemas.openxmlformats.org/spreadsheetml/2006/main" count="664" uniqueCount="276">
  <si>
    <t>Název</t>
  </si>
  <si>
    <t>Hodnota</t>
  </si>
  <si>
    <t>Nadpis rekapitulace</t>
  </si>
  <si>
    <t>Seznam prací a dodávek elektrotechnických zařízení</t>
  </si>
  <si>
    <t>Akce</t>
  </si>
  <si>
    <t>Nová budova EkF – přístavba H v areálu VŠB-TUO</t>
  </si>
  <si>
    <t>Projekt</t>
  </si>
  <si>
    <t>IO 550 Přeložky slaboproudých vedení</t>
  </si>
  <si>
    <t>Investor</t>
  </si>
  <si>
    <t>Vysoká škola báňská -Technická univerzita Ostrava</t>
  </si>
  <si>
    <t>Z. č.</t>
  </si>
  <si>
    <t>19-015-5</t>
  </si>
  <si>
    <t>A. č.</t>
  </si>
  <si>
    <t>19-015-5/550</t>
  </si>
  <si>
    <t>Smlouva</t>
  </si>
  <si>
    <t/>
  </si>
  <si>
    <t>Vypracoval</t>
  </si>
  <si>
    <t>Špaček</t>
  </si>
  <si>
    <t>Kontroloval</t>
  </si>
  <si>
    <t>Ing. Šulák</t>
  </si>
  <si>
    <t>Datum</t>
  </si>
  <si>
    <t>1.6.2020</t>
  </si>
  <si>
    <t>Zpracovatel</t>
  </si>
  <si>
    <t>EP ROŽNOV, a.s.</t>
  </si>
  <si>
    <t>CÚ</t>
  </si>
  <si>
    <t>2020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</si>
  <si>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</si>
  <si>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</si>
  <si>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</si>
  <si>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</si>
  <si>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</si>
  <si>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</si>
  <si>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</si>
  <si>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</si>
  <si>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</si>
  <si>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Dodavat. dokumentace  (1 - 1,5) %</t>
  </si>
  <si>
    <t>0,00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</si>
  <si>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</si>
  <si>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</si>
  <si>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</si>
  <si>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</si>
  <si>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</si>
  <si>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</si>
  <si>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0,000000</t>
  </si>
  <si>
    <t>Kompletační činnost - k1</t>
  </si>
  <si>
    <t>Kompletační činnost - k2</t>
  </si>
  <si>
    <t>Roční nárůst cen 1   %</t>
  </si>
  <si>
    <t>Roční nárůst cen 2   %</t>
  </si>
  <si>
    <t>Procento PM %</t>
  </si>
  <si>
    <t>Věta</t>
  </si>
  <si>
    <t>Pozice</t>
  </si>
  <si>
    <t>Mj</t>
  </si>
  <si>
    <t>Počet</t>
  </si>
  <si>
    <t>Cena</t>
  </si>
  <si>
    <t>Cena celkem</t>
  </si>
  <si>
    <t>Cena každé položky musí zahrnovat kompletní provedení, tzn. celkovou dodávku, montáž a zprovoznění, včetně  pomocných a doplňkových materiálů a prací, přesunu hmot a všech režií a nákladů zhotovitele souvisejících s realizovanou částí.</t>
  </si>
  <si>
    <t>1</t>
  </si>
  <si>
    <t>Univerzální kabel CLT MM 12vl 50/125 LSOH Eca OM3 černý dodávka a montáž</t>
  </si>
  <si>
    <t>m</t>
  </si>
  <si>
    <t>2</t>
  </si>
  <si>
    <t>Zafukovací kabel MICRO SM 96vl 9/125 HDPE Fca černý dodávka a montáž</t>
  </si>
  <si>
    <t>3</t>
  </si>
  <si>
    <t>Zafukovací kabel MICRO SM 48vl 9/125 HDPE Fca černý dodávka a montáž</t>
  </si>
  <si>
    <t>4</t>
  </si>
  <si>
    <t>Telefonní zemní kabel TCEPKPFLE, 50x4x0,8 dodávka a montáž</t>
  </si>
  <si>
    <t>5</t>
  </si>
  <si>
    <t>HFFR 40/34 bezhalogenová ochranná trubka DN40 pro uložení kabelu uvniř budov dodávka a montáž</t>
  </si>
  <si>
    <t>6</t>
  </si>
  <si>
    <t>Drátěný kabelový žlab 50*50 - vč.podpěr komplet příslušenství dodávka a montáž</t>
  </si>
  <si>
    <t>7</t>
  </si>
  <si>
    <t>Svazkový držák Grip 15x NYM3x1,5 dodávka a montáž</t>
  </si>
  <si>
    <t>ks</t>
  </si>
  <si>
    <t>8</t>
  </si>
  <si>
    <t>Svazkový držák Grip 30x NYM3x1,5 dodávka a montáž</t>
  </si>
  <si>
    <t>9</t>
  </si>
  <si>
    <t>Ohebná dvouplášťová korugovaná chránička DN110mm dodávka a montáž</t>
  </si>
  <si>
    <t>10</t>
  </si>
  <si>
    <t>Chránička HDPE zemní tlustostěnná 40/33mm, pro přímou pokládku do země dodávka a montáž</t>
  </si>
  <si>
    <t>11</t>
  </si>
  <si>
    <t>Koncovka trubky 40 mm dodávka a montáž</t>
  </si>
  <si>
    <t>12</t>
  </si>
  <si>
    <t>Spojka trubky HDPE 40mm dodávka a montáž</t>
  </si>
  <si>
    <t>13</t>
  </si>
  <si>
    <t>Víčko plastové trubky 110/100 mm</t>
  </si>
  <si>
    <t>14</t>
  </si>
  <si>
    <t>Spojka plastová 110/94 mm dodávka a montáž</t>
  </si>
  <si>
    <t>15</t>
  </si>
  <si>
    <t>Trubka dělená SYSPRO 160/110</t>
  </si>
  <si>
    <t>16</t>
  </si>
  <si>
    <t>Spona trubkySYSPRO</t>
  </si>
  <si>
    <t>17</t>
  </si>
  <si>
    <t>Multikanál základní 9-ti otvorový díl, 385x385x1118 mm</t>
  </si>
  <si>
    <t>18</t>
  </si>
  <si>
    <t>Těsnění pro 9-ti otvorový díl</t>
  </si>
  <si>
    <t>19</t>
  </si>
  <si>
    <t>Pružná ocelová sponka</t>
  </si>
  <si>
    <t>20</t>
  </si>
  <si>
    <t>Komora POLYVAULT 3636, rozměr 1100x1095x1820</t>
  </si>
  <si>
    <t>21</t>
  </si>
  <si>
    <t>Víko ocel B125</t>
  </si>
  <si>
    <t>22</t>
  </si>
  <si>
    <t>Komora POLYVAULT 6060, rozměr 1690x1690x1820</t>
  </si>
  <si>
    <t>23</t>
  </si>
  <si>
    <t>Víko kompozit B125</t>
  </si>
  <si>
    <t>24</t>
  </si>
  <si>
    <t>Kriz pro uložení rezervy kabelu na sloupu/kabelových šachtách,pro úschovu až 50m kabelu,uchycení pomocí šroubů</t>
  </si>
  <si>
    <t>OPTICKÉ SPOJKY</t>
  </si>
  <si>
    <t>Optická spojka hrncová typu pro zemní i nadzemní instalace IP65</t>
  </si>
  <si>
    <t>25</t>
  </si>
  <si>
    <t>Optická spojka pro 48 vláken SX-FOSC-D-48 +1x optická kazeta pro 12vláken -komplet dodávka a montáž</t>
  </si>
  <si>
    <t>26</t>
  </si>
  <si>
    <t>Optická spojka pro 48 vláken SX-FOSC-D-48 +2x optická kazeta pro 12vláken -komplet dodávka a montáž</t>
  </si>
  <si>
    <t>27</t>
  </si>
  <si>
    <t>Optická spojka pro 48 vláken SX-FOSC-D-48 +4x optická kazeta pro 12vláken -komplet dodávka a montáž</t>
  </si>
  <si>
    <t>28</t>
  </si>
  <si>
    <t>Optická spojka pro 96 vláken SX-FOSC-D-96 +4x optická kazeta pro 24vláken -komplet dodávka a montáž</t>
  </si>
  <si>
    <t>SVAR OPTICKÉHO KABELU</t>
  </si>
  <si>
    <t>29</t>
  </si>
  <si>
    <t>Svaření jednotlivého vlákna v transportní a metropolitní síti</t>
  </si>
  <si>
    <t>30</t>
  </si>
  <si>
    <t>Ochrana svarů trubičková dodávka a montáž</t>
  </si>
  <si>
    <t>SPOJKY TELEFONNÍ SMRŠTITELNÉ,</t>
  </si>
  <si>
    <t>ROVNÉ, PRO KABELY NETLAKOVANÉ</t>
  </si>
  <si>
    <t>teplem smrštitelná zesílená spojka s hliníkovou kostrou pro netlakované kabely</t>
  </si>
  <si>
    <t>31</t>
  </si>
  <si>
    <t>XAGA 550 92/25-500  (200žil) dodávka a montáž komlet vč. spojkování kabelu</t>
  </si>
  <si>
    <t> Ostatní</t>
  </si>
  <si>
    <t>32</t>
  </si>
  <si>
    <t xml:space="preserve">  Číslování spojek a závěr. jedn.čísl. do 200 žil</t>
  </si>
  <si>
    <t>MĚŘENÍ KABELŮ</t>
  </si>
  <si>
    <t>33</t>
  </si>
  <si>
    <t>CERTIFIKAČNÍ MĚŘENÍ metalického telefonního kabelu 200-žil</t>
  </si>
  <si>
    <t>34</t>
  </si>
  <si>
    <t>CERTIFIKAČNÍ MĚŘENÍ optického vlákna OTDR (1310, 1550, 1625 nm)</t>
  </si>
  <si>
    <t>OCEL.NOSNÉ KONSTR.PRO PŘÍSTR.</t>
  </si>
  <si>
    <t>35</t>
  </si>
  <si>
    <t>do 5kg</t>
  </si>
  <si>
    <t>VYTVOŘENÍ PROTIPOŽARNÍ PŘEPÁŽK</t>
  </si>
  <si>
    <t>NA CELOPLASTOVÉM KABELU</t>
  </si>
  <si>
    <t>36</t>
  </si>
  <si>
    <t>EI 60 Kabel. přepážka do 350mm2 komplet vč. označení z obou stran</t>
  </si>
  <si>
    <t>PRACE SPOJENÉ s</t>
  </si>
  <si>
    <t>37</t>
  </si>
  <si>
    <t>demontáže stávajícího kabelového vedení</t>
  </si>
  <si>
    <t>hod</t>
  </si>
  <si>
    <t>38</t>
  </si>
  <si>
    <t>napojením ze stav.rozvodu</t>
  </si>
  <si>
    <t>39</t>
  </si>
  <si>
    <t>úpravou stav. rozvodu</t>
  </si>
  <si>
    <t>40</t>
  </si>
  <si>
    <t>napojením ze stav. rozvaděčů</t>
  </si>
  <si>
    <t>41</t>
  </si>
  <si>
    <t>úpravou stav. rozvaděčů</t>
  </si>
  <si>
    <t>42</t>
  </si>
  <si>
    <t>úpravou stav. zařízení</t>
  </si>
  <si>
    <t>43</t>
  </si>
  <si>
    <t>ukladaním kabelů do stav.tras</t>
  </si>
  <si>
    <t>44</t>
  </si>
  <si>
    <t>označením kabelů</t>
  </si>
  <si>
    <t>45</t>
  </si>
  <si>
    <t>kalibrací a tlakové zkošky trubky</t>
  </si>
  <si>
    <t>46</t>
  </si>
  <si>
    <t>zabezpečením proti poškození dočasné rezervy kabeků</t>
  </si>
  <si>
    <t>47</t>
  </si>
  <si>
    <t>zabezpečením proti poškození dočasné rezervy trubek</t>
  </si>
  <si>
    <t>48</t>
  </si>
  <si>
    <t>Oplocení místa s uložením rezervních kabelů a trubek</t>
  </si>
  <si>
    <t>SPOLUPRACE S DODAVATELEM</t>
  </si>
  <si>
    <t>49</t>
  </si>
  <si>
    <t>při zapojovani a zkouskach</t>
  </si>
  <si>
    <t>KOORDINACE POSTUPU PRACI</t>
  </si>
  <si>
    <t>50</t>
  </si>
  <si>
    <t>s ostatnimi profesemi</t>
  </si>
  <si>
    <t>51</t>
  </si>
  <si>
    <t>Dozor správců dotčených sítí</t>
  </si>
  <si>
    <t>STAVEBNÍ PŘÍPOMOCE</t>
  </si>
  <si>
    <t>52</t>
  </si>
  <si>
    <t>Vybourání otvoru stena do 450mm</t>
  </si>
  <si>
    <t>53</t>
  </si>
  <si>
    <t>Zazdívka otvoru stena do 450mm</t>
  </si>
  <si>
    <t>54</t>
  </si>
  <si>
    <t>Stavební přípomoce</t>
  </si>
  <si>
    <t>55</t>
  </si>
  <si>
    <t>Předběžný průzkum staveniště</t>
  </si>
  <si>
    <t>DOKUMENTACE SKUTEČNÉHO PROVEDENÍ STAVBY</t>
  </si>
  <si>
    <t>56</t>
  </si>
  <si>
    <t>Dokumentace skutečného provedení</t>
  </si>
  <si>
    <t>57</t>
  </si>
  <si>
    <t>Geodetické zaměření slaboproudé trasy</t>
  </si>
  <si>
    <t>Drobný nespecifikovaný materiál</t>
  </si>
  <si>
    <t>58</t>
  </si>
  <si>
    <t>Podružný materiál</t>
  </si>
  <si>
    <t>IO 550 Přeložky slaboproudých vedení celkem</t>
  </si>
  <si>
    <t>Zemní práce</t>
  </si>
  <si>
    <t>VYTÝČENÍ TRATI</t>
  </si>
  <si>
    <t>59</t>
  </si>
  <si>
    <t>Vytýčení trati - kabelové vedení v zastaveném prostoru</t>
  </si>
  <si>
    <t>km</t>
  </si>
  <si>
    <t>RUČNĚ KOPANÉ SONDY</t>
  </si>
  <si>
    <t>60</t>
  </si>
  <si>
    <t>Ručně kopaná sonda 400x800mm -zjištění a ověčení stávající kabelové trasy</t>
  </si>
  <si>
    <t>SEJMUTÍ DRNU</t>
  </si>
  <si>
    <t>61</t>
  </si>
  <si>
    <t>Nářez drnu,naložení,odvoz</t>
  </si>
  <si>
    <t>m2</t>
  </si>
  <si>
    <t>62</t>
  </si>
  <si>
    <t>Rozbourání betonového základu, přemístění materiálu, naložení, odvoz</t>
  </si>
  <si>
    <t>m3</t>
  </si>
  <si>
    <t>63</t>
  </si>
  <si>
    <t>Demontáž zámkové dlažby, přemístění materiálu, zabezpečení po dobu výstavby</t>
  </si>
  <si>
    <t>64</t>
  </si>
  <si>
    <t>Opětovná montáž zámkové dlažby, vyspárování a začištění</t>
  </si>
  <si>
    <t>65</t>
  </si>
  <si>
    <t>Řezání spáry v asfaltu nebo betonu</t>
  </si>
  <si>
    <t>66</t>
  </si>
  <si>
    <t>Hloubení kabelové rýhy, zemina třídy 3, šíře 400mm, hloubka 800mm</t>
  </si>
  <si>
    <t>67</t>
  </si>
  <si>
    <t>Hloubení kabelové rýhy, zemina třídy 3, šíře 700mm, hloubka 1800mm</t>
  </si>
  <si>
    <t>68</t>
  </si>
  <si>
    <t>Zřízení kabelového lože z prosáté zeminy, bez zakrytí, šíře do 40cm, tloušťka 20cm</t>
  </si>
  <si>
    <t>69</t>
  </si>
  <si>
    <t>Zřízení kabelového lože z prosáté zeminy, bez zakrytí, šíře do 70cm, tloušťka 5cm</t>
  </si>
  <si>
    <t>70</t>
  </si>
  <si>
    <t>Fólie výstražná z PVC, do šířky 20cm</t>
  </si>
  <si>
    <t>71</t>
  </si>
  <si>
    <t>Zához kabelové rýhy, zemina třídy 3, šíře 400mm, hloubka 800mm</t>
  </si>
  <si>
    <t>72</t>
  </si>
  <si>
    <t>Zához kabelové rýhy, zemina třídy 3, šíře 700mm,hloubka 1800mm</t>
  </si>
  <si>
    <t>73</t>
  </si>
  <si>
    <t>Provizorní úprava terénu, zemina třídy 3</t>
  </si>
  <si>
    <t>74</t>
  </si>
  <si>
    <t>Osetí povrchu travou</t>
  </si>
  <si>
    <t>75</t>
  </si>
  <si>
    <t>Podkladová vrstva z betonu nebo hlinobetonu</t>
  </si>
  <si>
    <t>76</t>
  </si>
  <si>
    <t>Hutnění zeminy</t>
  </si>
  <si>
    <t>NALOŽENÍ A ODVOZ ZEMINY</t>
  </si>
  <si>
    <t>77</t>
  </si>
  <si>
    <t xml:space="preserve"> Do vzdálenosti 1 km</t>
  </si>
  <si>
    <t>PRŮRAZ ZDIVEM</t>
  </si>
  <si>
    <t>78</t>
  </si>
  <si>
    <t xml:space="preserve"> O tloušťce 60cm</t>
  </si>
  <si>
    <t>79</t>
  </si>
  <si>
    <t>Zatažení kabelu do objektu-kabel do váhy 9kg/m</t>
  </si>
  <si>
    <t>ZAJIŠTĚNÍ VSTUPNÍHO</t>
  </si>
  <si>
    <t>A VÝSTUPNÍHO OTVORU VE STĚNĚ</t>
  </si>
  <si>
    <t>80</t>
  </si>
  <si>
    <t xml:space="preserve"> Proti vniknutí vody do budovy</t>
  </si>
  <si>
    <t>Zemní práce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</si>
  <si>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</si>
  <si>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</si>
  <si>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</si>
  <si>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</si>
  <si>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</si>
  <si>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</si>
  <si>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</si>
  <si>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</si>
  <si>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</si>
  <si>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</si>
  <si>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1,00%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</si>
  <si>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</si>
  <si>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</si>
  <si>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</si>
  <si>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</si>
  <si>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</si>
  <si>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</si>
  <si>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</si>
  <si>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</si>
  <si>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</si>
  <si>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</si>
  <si>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</si>
  <si>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Roční nárůst cen 0,00%</t>
  </si>
  <si>
    <t>Součty odstavců</t>
  </si>
  <si>
    <t>Materiál</t>
  </si>
  <si>
    <t>Montáž</t>
  </si>
  <si>
    <t>Pokud je uveden referenční výrobek, může být nahrazen rovnocenným řešením dle ust. § 89 odst. 6 zákona č. 134/2016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</si>
</sst>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"/>
      <family val="2"/>
    </font>
    <font>
      <b/>
      <sz val="10"/>
      <color rgb="FF000000"/>
      <name val="A"/>
      <family val="2"/>
    </font>
    <font>
      <b/>
      <sz val="9"/>
      <color rgb="FF000000"/>
      <name val="A"/>
      <family val="2"/>
    </font>
    <font>
      <b/>
      <sz val="8"/>
      <color rgb="FF000000"/>
      <name val="A"/>
      <family val="2"/>
    </font>
    <font>
      <i/>
      <sz val="9"/>
      <color rgb="FF000000"/>
      <name val="A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2" fillId="5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 wrapText="1"/>
    </xf>
    <xf numFmtId="49" fontId="2" fillId="5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wrapText="1"/>
    </xf>
    <xf numFmtId="49" fontId="6" fillId="7" borderId="1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ED272-2FD8-4969-B927-7E39E73638DB}">
  <sheetPr>
    <pageSetUpPr fitToPage="1"/>
  </sheetPr>
  <dimension ref="A1:C32"/>
  <sheetViews>
    <sheetView tabSelected="1" view="pageLayout" workbookViewId="0" topLeftCell="A1">
      <selection activeCell="B1" sqref="B1"/>
    </sheetView>
  </sheetViews>
  <sheetFormatPr defaultColWidth="9.140625" defaultRowHeight="15"/>
  <cols>
    <col min="1" max="1" width="23.421875" style="1" bestFit="1" customWidth="1"/>
    <col min="2" max="2" width="53.28125" style="1" bestFit="1" customWidth="1"/>
    <col min="4" max="4" width="9.140625" style="8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15">
      <c r="A3" s="2" t="s">
        <v>4</v>
      </c>
      <c r="B3" s="5" t="s">
        <v>5</v>
      </c>
      <c r="C3" s="3"/>
    </row>
    <row r="4" spans="1:3" ht="15">
      <c r="A4" s="2" t="s">
        <v>6</v>
      </c>
      <c r="B4" s="5" t="s">
        <v>7</v>
      </c>
      <c r="C4" s="3"/>
    </row>
    <row r="5" spans="1:3" ht="15">
      <c r="A5" s="2" t="s">
        <v>8</v>
      </c>
      <c r="B5" s="5" t="s">
        <v>9</v>
      </c>
      <c r="C5" s="3"/>
    </row>
    <row r="6" spans="1:3" ht="15">
      <c r="A6" s="2" t="s">
        <v>10</v>
      </c>
      <c r="B6" s="5" t="s">
        <v>11</v>
      </c>
      <c r="C6" s="3"/>
    </row>
    <row r="7" spans="1:3" ht="15">
      <c r="A7" s="2" t="s">
        <v>12</v>
      </c>
      <c r="B7" s="5" t="s">
        <v>13</v>
      </c>
      <c r="C7" s="3"/>
    </row>
    <row r="8" spans="1:3" ht="15">
      <c r="A8" s="2" t="s">
        <v>14</v>
      </c>
      <c r="B8" s="5" t="s">
        <v>15</v>
      </c>
      <c r="C8" s="3"/>
    </row>
    <row r="9" spans="1:3" ht="15">
      <c r="A9" s="2" t="s">
        <v>16</v>
      </c>
      <c r="B9" s="5" t="s">
        <v>17</v>
      </c>
      <c r="C9" s="3"/>
    </row>
    <row r="10" spans="1:3" ht="15">
      <c r="A10" s="2" t="s">
        <v>18</v>
      </c>
      <c r="B10" s="5" t="s">
        <v>19</v>
      </c>
      <c r="C10" s="3"/>
    </row>
    <row r="11" spans="1:3" ht="15">
      <c r="A11" s="2" t="s">
        <v>20</v>
      </c>
      <c r="B11" s="5" t="s">
        <v>21</v>
      </c>
      <c r="C11" s="3"/>
    </row>
    <row r="12" spans="1:3" ht="15">
      <c r="A12" s="2" t="s">
        <v>22</v>
      </c>
      <c r="B12" s="5" t="s">
        <v>23</v>
      </c>
      <c r="C12" s="3"/>
    </row>
    <row r="13" spans="1:3" ht="15">
      <c r="A13" s="2" t="s">
        <v>24</v>
      </c>
      <c r="B13" s="5" t="s">
        <v>25</v>
      </c>
      <c r="C13" s="3"/>
    </row>
    <row r="14" spans="1:3" ht="15">
      <c r="A14" s="2" t="s">
        <v>26</v>
      </c>
      <c r="B14" s="5" t="s">
        <v>27</v>
      </c>
      <c r="C14" s="3"/>
    </row>
    <row r="15" spans="1:3" ht="15">
      <c r="A15" s="2" t="s">
        <v>15</v>
      </c>
      <c r="B15" s="6" t="s">
        <v>15</v>
      </c>
      <c r="C15" s="3"/>
    </row>
    <row r="16" spans="1:3" ht="15">
      <c r="A16" s="2" t="s">
        <v>28</v>
      </c>
      <c r="B16" s="7" t="s">
        <v>29</v>
      </c>
      <c r="C16" s="3"/>
    </row>
    <row r="17" spans="1:3" ht="15">
      <c r="A17" s="2" t="s">
        <v>30</v>
      </c>
      <c r="B17" s="7" t="s">
        <v>31</v>
      </c>
      <c r="C17" s="3"/>
    </row>
    <row r="18" spans="1:3" ht="15">
      <c r="A18" s="2" t="s">
        <v>32</v>
      </c>
      <c r="B18" s="7" t="s">
        <v>33</v>
      </c>
      <c r="C18" s="3"/>
    </row>
    <row r="19" spans="1:3" ht="15">
      <c r="A19" s="2" t="s">
        <v>34</v>
      </c>
      <c r="B19" s="7" t="s">
        <v>31</v>
      </c>
      <c r="C19" s="3"/>
    </row>
    <row r="20" spans="1:3" ht="15">
      <c r="A20" s="2" t="s">
        <v>35</v>
      </c>
      <c r="B20" s="7" t="s">
        <v>36</v>
      </c>
      <c r="C20" s="3"/>
    </row>
    <row r="21" spans="1:3" ht="15">
      <c r="A21" s="2" t="s">
        <v>37</v>
      </c>
      <c r="B21" s="7" t="s">
        <v>36</v>
      </c>
      <c r="C21" s="3"/>
    </row>
    <row r="22" spans="1:3" ht="15">
      <c r="A22" s="2" t="s">
        <v>38</v>
      </c>
      <c r="B22" s="7" t="s">
        <v>36</v>
      </c>
      <c r="C22" s="3"/>
    </row>
    <row r="23" spans="1:3" ht="15">
      <c r="A23" s="2" t="s">
        <v>39</v>
      </c>
      <c r="B23" s="7" t="s">
        <v>36</v>
      </c>
      <c r="C23" s="3"/>
    </row>
    <row r="24" spans="1:3" ht="15">
      <c r="A24" s="2" t="s">
        <v>40</v>
      </c>
      <c r="B24" s="7" t="s">
        <v>36</v>
      </c>
      <c r="C24" s="3"/>
    </row>
    <row r="25" spans="1:3" ht="15">
      <c r="A25" s="2" t="s">
        <v>41</v>
      </c>
      <c r="B25" s="7" t="s">
        <v>36</v>
      </c>
      <c r="C25" s="3"/>
    </row>
    <row r="26" spans="1:3" ht="15">
      <c r="A26" s="2" t="s">
        <v>42</v>
      </c>
      <c r="B26" s="7" t="s">
        <v>43</v>
      </c>
      <c r="C26" s="3"/>
    </row>
    <row r="27" spans="1:3" ht="15">
      <c r="A27" s="2" t="s">
        <v>44</v>
      </c>
      <c r="B27" s="7" t="s">
        <v>36</v>
      </c>
      <c r="C27" s="3"/>
    </row>
    <row r="28" spans="1:3" ht="15">
      <c r="A28" s="2" t="s">
        <v>45</v>
      </c>
      <c r="B28" s="7" t="s">
        <v>36</v>
      </c>
      <c r="C28" s="3"/>
    </row>
    <row r="29" spans="1:3" ht="15">
      <c r="A29" s="2" t="s">
        <v>46</v>
      </c>
      <c r="B29" s="7" t="s">
        <v>36</v>
      </c>
      <c r="C29" s="3"/>
    </row>
    <row r="30" spans="1:3" ht="15">
      <c r="A30" s="2" t="s">
        <v>47</v>
      </c>
      <c r="B30" s="7" t="s">
        <v>36</v>
      </c>
      <c r="C30" s="3"/>
    </row>
    <row r="31" spans="1:3" ht="15">
      <c r="A31" s="2" t="s">
        <v>15</v>
      </c>
      <c r="B31" s="6" t="s">
        <v>15</v>
      </c>
      <c r="C31" s="3"/>
    </row>
    <row r="32" spans="1:2" ht="15">
      <c r="A32" s="1" t="s">
        <v>48</v>
      </c>
      <c r="B32" s="1">
        <v>5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r:id="rId1"/>
  <headerFooter>
    <oddHeader>&amp;RPokud je uveden referenční výrobek, může být nahrazen rovnocenným řešením dle ust. § 89 odst. 6 zákona č. 134/2016 Sb.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5A4AE-2CF5-4D0A-87BF-865C41CACC49}">
  <sheetPr>
    <pageSetUpPr fitToPage="1"/>
  </sheetPr>
  <dimension ref="A1:D29"/>
  <sheetViews>
    <sheetView view="pageLayout" workbookViewId="0" topLeftCell="A1">
      <selection activeCell="C23" sqref="C23"/>
    </sheetView>
  </sheetViews>
  <sheetFormatPr defaultColWidth="9.140625" defaultRowHeight="15"/>
  <cols>
    <col min="1" max="1" width="32.8515625" style="1" bestFit="1" customWidth="1"/>
    <col min="2" max="2" width="8.28125" style="9" bestFit="1" customWidth="1"/>
    <col min="3" max="3" width="11.28125" style="9" bestFit="1" customWidth="1"/>
    <col min="6" max="6" width="9.140625" style="8" hidden="1" customWidth="1"/>
  </cols>
  <sheetData>
    <row r="1" spans="1:4" ht="15">
      <c r="A1" s="2" t="s">
        <v>0</v>
      </c>
      <c r="B1" s="10" t="s">
        <v>249</v>
      </c>
      <c r="C1" s="10" t="s">
        <v>250</v>
      </c>
      <c r="D1" s="3"/>
    </row>
    <row r="2" spans="1:4" ht="15">
      <c r="A2" s="5" t="s">
        <v>251</v>
      </c>
      <c r="B2" s="15"/>
      <c r="C2" s="15"/>
      <c r="D2" s="3"/>
    </row>
    <row r="3" spans="1:4" ht="15">
      <c r="A3" s="6" t="s">
        <v>252</v>
      </c>
      <c r="B3" s="11">
        <f>(Rozpočet!G80)</f>
        <v>0</v>
      </c>
      <c r="C3" s="11"/>
      <c r="D3" s="3"/>
    </row>
    <row r="4" spans="1:4" ht="15">
      <c r="A4" s="6" t="s">
        <v>253</v>
      </c>
      <c r="B4" s="11">
        <f>B3*Parametry!B16/100</f>
        <v>0</v>
      </c>
      <c r="C4" s="11">
        <f>B3*Parametry!B17/100</f>
        <v>0</v>
      </c>
      <c r="D4" s="3"/>
    </row>
    <row r="5" spans="1:4" ht="15">
      <c r="A5" s="6" t="s">
        <v>254</v>
      </c>
      <c r="B5" s="11"/>
      <c r="C5" s="11">
        <v>0</v>
      </c>
      <c r="D5" s="3"/>
    </row>
    <row r="6" spans="1:4" ht="15">
      <c r="A6" s="6" t="s">
        <v>255</v>
      </c>
      <c r="B6" s="11"/>
      <c r="C6" s="11">
        <v>0</v>
      </c>
      <c r="D6" s="3"/>
    </row>
    <row r="7" spans="1:4" ht="15">
      <c r="A7" s="7" t="s">
        <v>256</v>
      </c>
      <c r="B7" s="16">
        <f>B3+B4</f>
        <v>0</v>
      </c>
      <c r="C7" s="16">
        <f>C3+C4+C5+C6</f>
        <v>0</v>
      </c>
      <c r="D7" s="3"/>
    </row>
    <row r="8" spans="1:4" ht="15">
      <c r="A8" s="6" t="s">
        <v>257</v>
      </c>
      <c r="B8" s="11"/>
      <c r="C8" s="11">
        <f>(C5+C6)*Parametry!B18/100</f>
        <v>0</v>
      </c>
      <c r="D8" s="3"/>
    </row>
    <row r="9" spans="1:4" ht="15">
      <c r="A9" s="6" t="s">
        <v>258</v>
      </c>
      <c r="B9" s="11"/>
      <c r="C9" s="11">
        <v>0</v>
      </c>
      <c r="D9" s="3"/>
    </row>
    <row r="10" spans="1:4" ht="15">
      <c r="A10" s="6" t="s">
        <v>193</v>
      </c>
      <c r="B10" s="11"/>
      <c r="C10" s="11">
        <f>(Rozpočet!G112)</f>
        <v>0</v>
      </c>
      <c r="D10" s="3"/>
    </row>
    <row r="11" spans="1:4" ht="15">
      <c r="A11" s="6" t="s">
        <v>259</v>
      </c>
      <c r="B11" s="11"/>
      <c r="C11" s="11">
        <f>(C9+C10)*Parametry!B19/100</f>
        <v>0</v>
      </c>
      <c r="D11" s="3"/>
    </row>
    <row r="12" spans="1:4" ht="15">
      <c r="A12" s="7" t="s">
        <v>260</v>
      </c>
      <c r="B12" s="16">
        <f>B7</f>
        <v>0</v>
      </c>
      <c r="C12" s="16">
        <f>C7+C8+C9+C10+C11</f>
        <v>0</v>
      </c>
      <c r="D12" s="3"/>
    </row>
    <row r="13" spans="1:4" ht="15">
      <c r="A13" s="6" t="s">
        <v>261</v>
      </c>
      <c r="B13" s="11"/>
      <c r="C13" s="11">
        <v>0</v>
      </c>
      <c r="D13" s="3"/>
    </row>
    <row r="14" spans="1:4" ht="15">
      <c r="A14" s="6" t="s">
        <v>262</v>
      </c>
      <c r="B14" s="11"/>
      <c r="C14" s="11">
        <v>0</v>
      </c>
      <c r="D14" s="3"/>
    </row>
    <row r="15" spans="1:4" ht="15">
      <c r="A15" s="6" t="s">
        <v>263</v>
      </c>
      <c r="B15" s="11"/>
      <c r="C15" s="11">
        <v>0</v>
      </c>
      <c r="D15" s="3"/>
    </row>
    <row r="16" spans="1:4" ht="15">
      <c r="A16" s="5" t="s">
        <v>264</v>
      </c>
      <c r="B16" s="15"/>
      <c r="C16" s="15">
        <f>B12+C12+C13+C14+C15</f>
        <v>0</v>
      </c>
      <c r="D16" s="3"/>
    </row>
    <row r="17" spans="1:4" ht="15">
      <c r="A17" s="6" t="s">
        <v>15</v>
      </c>
      <c r="B17" s="11"/>
      <c r="C17" s="11"/>
      <c r="D17" s="3"/>
    </row>
    <row r="18" spans="1:4" ht="15">
      <c r="A18" s="5" t="s">
        <v>265</v>
      </c>
      <c r="B18" s="15"/>
      <c r="C18" s="15"/>
      <c r="D18" s="3"/>
    </row>
    <row r="19" spans="1:4" ht="15">
      <c r="A19" s="6" t="s">
        <v>266</v>
      </c>
      <c r="B19" s="11"/>
      <c r="C19" s="11">
        <v>0</v>
      </c>
      <c r="D19" s="3"/>
    </row>
    <row r="20" spans="1:4" ht="15">
      <c r="A20" s="6" t="s">
        <v>267</v>
      </c>
      <c r="B20" s="11"/>
      <c r="C20" s="11">
        <v>0</v>
      </c>
      <c r="D20" s="3"/>
    </row>
    <row r="21" spans="1:4" ht="15">
      <c r="A21" s="5" t="s">
        <v>268</v>
      </c>
      <c r="B21" s="15"/>
      <c r="C21" s="15">
        <v>0</v>
      </c>
      <c r="D21" s="3"/>
    </row>
    <row r="22" spans="1:4" ht="15">
      <c r="A22" s="6" t="s">
        <v>269</v>
      </c>
      <c r="B22" s="11"/>
      <c r="C22" s="11">
        <v>0</v>
      </c>
      <c r="D22" s="3"/>
    </row>
    <row r="23" spans="1:4" ht="15">
      <c r="A23" s="4" t="s">
        <v>270</v>
      </c>
      <c r="B23" s="12"/>
      <c r="C23" s="12">
        <f>C16+C21+C22</f>
        <v>0</v>
      </c>
      <c r="D23" s="3"/>
    </row>
    <row r="24" spans="1:4" ht="15">
      <c r="A24" s="6" t="s">
        <v>15</v>
      </c>
      <c r="B24" s="11"/>
      <c r="C24" s="11"/>
      <c r="D24" s="3"/>
    </row>
    <row r="25" spans="1:4" ht="15">
      <c r="A25" s="6" t="s">
        <v>271</v>
      </c>
      <c r="B25" s="11"/>
      <c r="C25" s="11">
        <v>0</v>
      </c>
      <c r="D25" s="3"/>
    </row>
    <row r="26" spans="1:4" ht="15">
      <c r="A26" s="6" t="s">
        <v>271</v>
      </c>
      <c r="B26" s="11"/>
      <c r="C26" s="11">
        <v>0</v>
      </c>
      <c r="D26" s="3"/>
    </row>
    <row r="27" spans="1:4" ht="15">
      <c r="A27" s="5" t="s">
        <v>272</v>
      </c>
      <c r="B27" s="17" t="s">
        <v>273</v>
      </c>
      <c r="C27" s="17" t="s">
        <v>274</v>
      </c>
      <c r="D27" s="3"/>
    </row>
    <row r="28" spans="1:4" ht="15">
      <c r="A28" s="6" t="s">
        <v>7</v>
      </c>
      <c r="B28" s="11">
        <v>0</v>
      </c>
      <c r="C28" s="11">
        <v>0</v>
      </c>
      <c r="D28" s="3"/>
    </row>
    <row r="29" spans="1:4" ht="15">
      <c r="A29" s="6" t="s">
        <v>193</v>
      </c>
      <c r="B29" s="11">
        <v>0</v>
      </c>
      <c r="C29" s="11">
        <v>0</v>
      </c>
      <c r="D29" s="3"/>
    </row>
  </sheetData>
  <printOptions/>
  <pageMargins left="0.7" right="0.7" top="0.787401575" bottom="0.787401575" header="0.3" footer="0.3"/>
  <pageSetup fitToHeight="0" fitToWidth="1" horizontalDpi="600" verticalDpi="600" orientation="portrait" paperSize="9" r:id="rId1"/>
  <headerFooter>
    <oddHeader>&amp;RPokud je uveden referenční výrobek, může být nahrazen rovnocenným řešením dle ust. § 89 odst. 6 zákona č. 134/2016 Sb.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40A6E-12C4-42CB-B94A-C71C706AA4D6}">
  <sheetPr>
    <pageSetUpPr fitToPage="1"/>
  </sheetPr>
  <dimension ref="A1:J113"/>
  <sheetViews>
    <sheetView workbookViewId="0" topLeftCell="A1">
      <selection activeCell="A2" sqref="A2"/>
    </sheetView>
  </sheetViews>
  <sheetFormatPr defaultColWidth="9.140625" defaultRowHeight="15"/>
  <cols>
    <col min="1" max="1" width="3.7109375" style="1" bestFit="1" customWidth="1"/>
    <col min="2" max="2" width="5.140625" style="1" bestFit="1" customWidth="1"/>
    <col min="3" max="3" width="70.7109375" style="22" customWidth="1"/>
    <col min="4" max="4" width="3.140625" style="1" bestFit="1" customWidth="1"/>
    <col min="5" max="5" width="6.140625" style="9" customWidth="1"/>
    <col min="6" max="6" width="8.28125" style="9" bestFit="1" customWidth="1"/>
    <col min="7" max="7" width="11.28125" style="9" bestFit="1" customWidth="1"/>
    <col min="8" max="8" width="8.7109375" style="1" bestFit="1" customWidth="1"/>
    <col min="11" max="11" width="9.140625" style="8" hidden="1" customWidth="1"/>
  </cols>
  <sheetData>
    <row r="1" spans="1:10" ht="15">
      <c r="A1" s="2" t="s">
        <v>49</v>
      </c>
      <c r="B1" s="2" t="s">
        <v>50</v>
      </c>
      <c r="C1" s="18" t="s">
        <v>0</v>
      </c>
      <c r="D1" s="2" t="s">
        <v>51</v>
      </c>
      <c r="E1" s="10" t="s">
        <v>52</v>
      </c>
      <c r="F1" s="10" t="s">
        <v>53</v>
      </c>
      <c r="G1" s="10" t="s">
        <v>54</v>
      </c>
      <c r="H1" s="2" t="s">
        <v>26</v>
      </c>
      <c r="I1" s="3"/>
      <c r="J1" s="3"/>
    </row>
    <row r="2" spans="1:10" ht="32.15">
      <c r="A2" s="6" t="s">
        <v>15</v>
      </c>
      <c r="B2" s="6" t="s">
        <v>15</v>
      </c>
      <c r="C2" s="19" t="s">
        <v>55</v>
      </c>
      <c r="D2" s="6" t="s">
        <v>15</v>
      </c>
      <c r="E2" s="11"/>
      <c r="F2" s="11"/>
      <c r="G2" s="11"/>
      <c r="H2" s="6" t="s">
        <v>15</v>
      </c>
      <c r="I2" s="3"/>
      <c r="J2" s="3"/>
    </row>
    <row r="3" spans="1:10" ht="21.9">
      <c r="A3" s="6" t="s">
        <v>15</v>
      </c>
      <c r="B3" s="6" t="s">
        <v>15</v>
      </c>
      <c r="C3" s="19" t="s">
        <v>275</v>
      </c>
      <c r="D3" s="6" t="s">
        <v>15</v>
      </c>
      <c r="E3" s="11"/>
      <c r="F3" s="11"/>
      <c r="G3" s="11"/>
      <c r="H3" s="6" t="s">
        <v>15</v>
      </c>
      <c r="I3" s="3"/>
      <c r="J3" s="3"/>
    </row>
    <row r="4" spans="1:10" ht="15">
      <c r="A4" s="4" t="s">
        <v>15</v>
      </c>
      <c r="B4" s="4" t="s">
        <v>15</v>
      </c>
      <c r="C4" s="20" t="s">
        <v>7</v>
      </c>
      <c r="D4" s="4" t="s">
        <v>15</v>
      </c>
      <c r="E4" s="12"/>
      <c r="F4" s="12"/>
      <c r="G4" s="12"/>
      <c r="H4" s="4" t="s">
        <v>15</v>
      </c>
      <c r="I4" s="3"/>
      <c r="J4" s="3"/>
    </row>
    <row r="5" spans="1:10" ht="15">
      <c r="A5" s="6" t="s">
        <v>15</v>
      </c>
      <c r="B5" s="6" t="s">
        <v>56</v>
      </c>
      <c r="C5" s="19" t="s">
        <v>57</v>
      </c>
      <c r="D5" s="6" t="s">
        <v>58</v>
      </c>
      <c r="E5" s="11">
        <v>360</v>
      </c>
      <c r="F5" s="11"/>
      <c r="G5" s="11">
        <f>F5*E5</f>
        <v>0</v>
      </c>
      <c r="H5" s="6" t="s">
        <v>15</v>
      </c>
      <c r="I5" s="3"/>
      <c r="J5" s="3"/>
    </row>
    <row r="6" spans="1:10" ht="15">
      <c r="A6" s="6" t="s">
        <v>15</v>
      </c>
      <c r="B6" s="6" t="s">
        <v>59</v>
      </c>
      <c r="C6" s="19" t="s">
        <v>60</v>
      </c>
      <c r="D6" s="6" t="s">
        <v>58</v>
      </c>
      <c r="E6" s="11">
        <v>360</v>
      </c>
      <c r="F6" s="11"/>
      <c r="G6" s="11">
        <f aca="true" t="shared" si="0" ref="G6:G37">F6*E6</f>
        <v>0</v>
      </c>
      <c r="H6" s="6" t="s">
        <v>15</v>
      </c>
      <c r="I6" s="3"/>
      <c r="J6" s="3"/>
    </row>
    <row r="7" spans="1:10" ht="15">
      <c r="A7" s="6" t="s">
        <v>15</v>
      </c>
      <c r="B7" s="6" t="s">
        <v>61</v>
      </c>
      <c r="C7" s="19" t="s">
        <v>62</v>
      </c>
      <c r="D7" s="6" t="s">
        <v>58</v>
      </c>
      <c r="E7" s="11">
        <v>760</v>
      </c>
      <c r="F7" s="11"/>
      <c r="G7" s="11">
        <f t="shared" si="0"/>
        <v>0</v>
      </c>
      <c r="H7" s="6" t="s">
        <v>15</v>
      </c>
      <c r="I7" s="3"/>
      <c r="J7" s="3"/>
    </row>
    <row r="8" spans="1:10" ht="15">
      <c r="A8" s="6" t="s">
        <v>15</v>
      </c>
      <c r="B8" s="6" t="s">
        <v>63</v>
      </c>
      <c r="C8" s="19" t="s">
        <v>64</v>
      </c>
      <c r="D8" s="6" t="s">
        <v>58</v>
      </c>
      <c r="E8" s="11">
        <v>185</v>
      </c>
      <c r="F8" s="11"/>
      <c r="G8" s="11">
        <f t="shared" si="0"/>
        <v>0</v>
      </c>
      <c r="H8" s="6" t="s">
        <v>15</v>
      </c>
      <c r="I8" s="3"/>
      <c r="J8" s="3"/>
    </row>
    <row r="9" spans="1:10" ht="15">
      <c r="A9" s="6" t="s">
        <v>15</v>
      </c>
      <c r="B9" s="6" t="s">
        <v>65</v>
      </c>
      <c r="C9" s="19" t="s">
        <v>66</v>
      </c>
      <c r="D9" s="6" t="s">
        <v>58</v>
      </c>
      <c r="E9" s="11">
        <v>387</v>
      </c>
      <c r="F9" s="11"/>
      <c r="G9" s="11">
        <f t="shared" si="0"/>
        <v>0</v>
      </c>
      <c r="H9" s="6" t="s">
        <v>15</v>
      </c>
      <c r="I9" s="3"/>
      <c r="J9" s="3"/>
    </row>
    <row r="10" spans="1:10" ht="15">
      <c r="A10" s="6" t="s">
        <v>15</v>
      </c>
      <c r="B10" s="6" t="s">
        <v>67</v>
      </c>
      <c r="C10" s="19" t="s">
        <v>68</v>
      </c>
      <c r="D10" s="6" t="s">
        <v>58</v>
      </c>
      <c r="E10" s="11">
        <v>126</v>
      </c>
      <c r="F10" s="11"/>
      <c r="G10" s="11">
        <f t="shared" si="0"/>
        <v>0</v>
      </c>
      <c r="H10" s="6" t="s">
        <v>15</v>
      </c>
      <c r="I10" s="3"/>
      <c r="J10" s="3"/>
    </row>
    <row r="11" spans="1:10" ht="15">
      <c r="A11" s="6" t="s">
        <v>15</v>
      </c>
      <c r="B11" s="6" t="s">
        <v>69</v>
      </c>
      <c r="C11" s="19" t="s">
        <v>70</v>
      </c>
      <c r="D11" s="6" t="s">
        <v>71</v>
      </c>
      <c r="E11" s="11">
        <v>258</v>
      </c>
      <c r="F11" s="11"/>
      <c r="G11" s="11">
        <f t="shared" si="0"/>
        <v>0</v>
      </c>
      <c r="H11" s="6" t="s">
        <v>15</v>
      </c>
      <c r="I11" s="3"/>
      <c r="J11" s="3"/>
    </row>
    <row r="12" spans="1:10" ht="15">
      <c r="A12" s="6" t="s">
        <v>15</v>
      </c>
      <c r="B12" s="6" t="s">
        <v>72</v>
      </c>
      <c r="C12" s="19" t="s">
        <v>73</v>
      </c>
      <c r="D12" s="6" t="s">
        <v>71</v>
      </c>
      <c r="E12" s="11">
        <v>187</v>
      </c>
      <c r="F12" s="11"/>
      <c r="G12" s="11">
        <f t="shared" si="0"/>
        <v>0</v>
      </c>
      <c r="H12" s="6" t="s">
        <v>15</v>
      </c>
      <c r="I12" s="3"/>
      <c r="J12" s="3"/>
    </row>
    <row r="13" spans="1:10" ht="15">
      <c r="A13" s="6" t="s">
        <v>15</v>
      </c>
      <c r="B13" s="6" t="s">
        <v>74</v>
      </c>
      <c r="C13" s="19" t="s">
        <v>75</v>
      </c>
      <c r="D13" s="6" t="s">
        <v>58</v>
      </c>
      <c r="E13" s="11">
        <v>175</v>
      </c>
      <c r="F13" s="11"/>
      <c r="G13" s="11">
        <f t="shared" si="0"/>
        <v>0</v>
      </c>
      <c r="H13" s="6" t="s">
        <v>15</v>
      </c>
      <c r="I13" s="3"/>
      <c r="J13" s="3"/>
    </row>
    <row r="14" spans="1:10" ht="15">
      <c r="A14" s="6" t="s">
        <v>15</v>
      </c>
      <c r="B14" s="6" t="s">
        <v>76</v>
      </c>
      <c r="C14" s="19" t="s">
        <v>77</v>
      </c>
      <c r="D14" s="6" t="s">
        <v>58</v>
      </c>
      <c r="E14" s="11">
        <v>563</v>
      </c>
      <c r="F14" s="11"/>
      <c r="G14" s="11">
        <f t="shared" si="0"/>
        <v>0</v>
      </c>
      <c r="H14" s="6" t="s">
        <v>15</v>
      </c>
      <c r="I14" s="3"/>
      <c r="J14" s="3"/>
    </row>
    <row r="15" spans="1:10" ht="15">
      <c r="A15" s="6" t="s">
        <v>15</v>
      </c>
      <c r="B15" s="6" t="s">
        <v>78</v>
      </c>
      <c r="C15" s="19" t="s">
        <v>79</v>
      </c>
      <c r="D15" s="6" t="s">
        <v>71</v>
      </c>
      <c r="E15" s="11">
        <v>21</v>
      </c>
      <c r="F15" s="11"/>
      <c r="G15" s="11">
        <f t="shared" si="0"/>
        <v>0</v>
      </c>
      <c r="H15" s="6" t="s">
        <v>15</v>
      </c>
      <c r="I15" s="3"/>
      <c r="J15" s="3"/>
    </row>
    <row r="16" spans="1:10" ht="15">
      <c r="A16" s="6" t="s">
        <v>15</v>
      </c>
      <c r="B16" s="6" t="s">
        <v>80</v>
      </c>
      <c r="C16" s="19" t="s">
        <v>81</v>
      </c>
      <c r="D16" s="6" t="s">
        <v>71</v>
      </c>
      <c r="E16" s="11">
        <v>28</v>
      </c>
      <c r="F16" s="11"/>
      <c r="G16" s="11">
        <f t="shared" si="0"/>
        <v>0</v>
      </c>
      <c r="H16" s="6" t="s">
        <v>15</v>
      </c>
      <c r="I16" s="3"/>
      <c r="J16" s="3"/>
    </row>
    <row r="17" spans="1:10" ht="15">
      <c r="A17" s="6" t="s">
        <v>15</v>
      </c>
      <c r="B17" s="6" t="s">
        <v>82</v>
      </c>
      <c r="C17" s="19" t="s">
        <v>83</v>
      </c>
      <c r="D17" s="6" t="s">
        <v>71</v>
      </c>
      <c r="E17" s="11">
        <v>8</v>
      </c>
      <c r="F17" s="11"/>
      <c r="G17" s="11">
        <f t="shared" si="0"/>
        <v>0</v>
      </c>
      <c r="H17" s="6" t="s">
        <v>15</v>
      </c>
      <c r="I17" s="3"/>
      <c r="J17" s="3"/>
    </row>
    <row r="18" spans="1:10" ht="15">
      <c r="A18" s="6" t="s">
        <v>15</v>
      </c>
      <c r="B18" s="6" t="s">
        <v>84</v>
      </c>
      <c r="C18" s="19" t="s">
        <v>85</v>
      </c>
      <c r="D18" s="6" t="s">
        <v>71</v>
      </c>
      <c r="E18" s="11">
        <v>8</v>
      </c>
      <c r="F18" s="11"/>
      <c r="G18" s="11">
        <f t="shared" si="0"/>
        <v>0</v>
      </c>
      <c r="H18" s="6" t="s">
        <v>15</v>
      </c>
      <c r="I18" s="3"/>
      <c r="J18" s="3"/>
    </row>
    <row r="19" spans="1:10" ht="15">
      <c r="A19" s="6" t="s">
        <v>15</v>
      </c>
      <c r="B19" s="6" t="s">
        <v>86</v>
      </c>
      <c r="C19" s="19" t="s">
        <v>87</v>
      </c>
      <c r="D19" s="6" t="s">
        <v>58</v>
      </c>
      <c r="E19" s="11">
        <v>85</v>
      </c>
      <c r="F19" s="11"/>
      <c r="G19" s="11">
        <f t="shared" si="0"/>
        <v>0</v>
      </c>
      <c r="H19" s="6" t="s">
        <v>15</v>
      </c>
      <c r="I19" s="3"/>
      <c r="J19" s="3"/>
    </row>
    <row r="20" spans="1:10" ht="15">
      <c r="A20" s="6" t="s">
        <v>15</v>
      </c>
      <c r="B20" s="6" t="s">
        <v>88</v>
      </c>
      <c r="C20" s="19" t="s">
        <v>89</v>
      </c>
      <c r="D20" s="6" t="s">
        <v>71</v>
      </c>
      <c r="E20" s="11">
        <v>480</v>
      </c>
      <c r="F20" s="11"/>
      <c r="G20" s="11">
        <f t="shared" si="0"/>
        <v>0</v>
      </c>
      <c r="H20" s="6" t="s">
        <v>15</v>
      </c>
      <c r="I20" s="3"/>
      <c r="J20" s="3"/>
    </row>
    <row r="21" spans="1:10" ht="15">
      <c r="A21" s="6" t="s">
        <v>15</v>
      </c>
      <c r="B21" s="6" t="s">
        <v>90</v>
      </c>
      <c r="C21" s="19" t="s">
        <v>91</v>
      </c>
      <c r="D21" s="6" t="s">
        <v>71</v>
      </c>
      <c r="E21" s="11">
        <v>71</v>
      </c>
      <c r="F21" s="11"/>
      <c r="G21" s="11">
        <f t="shared" si="0"/>
        <v>0</v>
      </c>
      <c r="H21" s="6" t="s">
        <v>15</v>
      </c>
      <c r="I21" s="3"/>
      <c r="J21" s="3"/>
    </row>
    <row r="22" spans="1:10" ht="15">
      <c r="A22" s="6" t="s">
        <v>15</v>
      </c>
      <c r="B22" s="6" t="s">
        <v>92</v>
      </c>
      <c r="C22" s="19" t="s">
        <v>93</v>
      </c>
      <c r="D22" s="6" t="s">
        <v>71</v>
      </c>
      <c r="E22" s="11">
        <v>71</v>
      </c>
      <c r="F22" s="11"/>
      <c r="G22" s="11">
        <f t="shared" si="0"/>
        <v>0</v>
      </c>
      <c r="H22" s="6" t="s">
        <v>15</v>
      </c>
      <c r="I22" s="3"/>
      <c r="J22" s="3"/>
    </row>
    <row r="23" spans="1:10" ht="15">
      <c r="A23" s="6" t="s">
        <v>15</v>
      </c>
      <c r="B23" s="6" t="s">
        <v>94</v>
      </c>
      <c r="C23" s="19" t="s">
        <v>95</v>
      </c>
      <c r="D23" s="6" t="s">
        <v>71</v>
      </c>
      <c r="E23" s="11">
        <v>284</v>
      </c>
      <c r="F23" s="11"/>
      <c r="G23" s="11">
        <f t="shared" si="0"/>
        <v>0</v>
      </c>
      <c r="H23" s="6" t="s">
        <v>15</v>
      </c>
      <c r="I23" s="3"/>
      <c r="J23" s="3"/>
    </row>
    <row r="24" spans="1:10" ht="15">
      <c r="A24" s="6" t="s">
        <v>15</v>
      </c>
      <c r="B24" s="6" t="s">
        <v>96</v>
      </c>
      <c r="C24" s="19" t="s">
        <v>97</v>
      </c>
      <c r="D24" s="6" t="s">
        <v>71</v>
      </c>
      <c r="E24" s="11">
        <v>2</v>
      </c>
      <c r="F24" s="11"/>
      <c r="G24" s="11">
        <f t="shared" si="0"/>
        <v>0</v>
      </c>
      <c r="H24" s="6" t="s">
        <v>15</v>
      </c>
      <c r="I24" s="3"/>
      <c r="J24" s="3"/>
    </row>
    <row r="25" spans="1:10" ht="15">
      <c r="A25" s="6" t="s">
        <v>15</v>
      </c>
      <c r="B25" s="6" t="s">
        <v>98</v>
      </c>
      <c r="C25" s="19" t="s">
        <v>99</v>
      </c>
      <c r="D25" s="6" t="s">
        <v>71</v>
      </c>
      <c r="E25" s="11">
        <v>2</v>
      </c>
      <c r="F25" s="11"/>
      <c r="G25" s="11">
        <f t="shared" si="0"/>
        <v>0</v>
      </c>
      <c r="H25" s="6" t="s">
        <v>15</v>
      </c>
      <c r="I25" s="3"/>
      <c r="J25" s="3"/>
    </row>
    <row r="26" spans="1:10" ht="15">
      <c r="A26" s="6" t="s">
        <v>15</v>
      </c>
      <c r="B26" s="6" t="s">
        <v>100</v>
      </c>
      <c r="C26" s="19" t="s">
        <v>101</v>
      </c>
      <c r="D26" s="6" t="s">
        <v>71</v>
      </c>
      <c r="E26" s="11">
        <v>1</v>
      </c>
      <c r="F26" s="11"/>
      <c r="G26" s="11">
        <f t="shared" si="0"/>
        <v>0</v>
      </c>
      <c r="H26" s="6" t="s">
        <v>15</v>
      </c>
      <c r="I26" s="3"/>
      <c r="J26" s="3"/>
    </row>
    <row r="27" spans="1:10" ht="15">
      <c r="A27" s="6" t="s">
        <v>15</v>
      </c>
      <c r="B27" s="6" t="s">
        <v>102</v>
      </c>
      <c r="C27" s="19" t="s">
        <v>103</v>
      </c>
      <c r="D27" s="6" t="s">
        <v>71</v>
      </c>
      <c r="E27" s="11">
        <v>1</v>
      </c>
      <c r="F27" s="11"/>
      <c r="G27" s="11">
        <f t="shared" si="0"/>
        <v>0</v>
      </c>
      <c r="H27" s="6" t="s">
        <v>15</v>
      </c>
      <c r="I27" s="3"/>
      <c r="J27" s="3"/>
    </row>
    <row r="28" spans="1:10" ht="21.9">
      <c r="A28" s="6" t="s">
        <v>15</v>
      </c>
      <c r="B28" s="6" t="s">
        <v>104</v>
      </c>
      <c r="C28" s="19" t="s">
        <v>105</v>
      </c>
      <c r="D28" s="6" t="s">
        <v>71</v>
      </c>
      <c r="E28" s="11">
        <v>4</v>
      </c>
      <c r="F28" s="11"/>
      <c r="G28" s="11">
        <f t="shared" si="0"/>
        <v>0</v>
      </c>
      <c r="H28" s="6" t="s">
        <v>15</v>
      </c>
      <c r="I28" s="3"/>
      <c r="J28" s="3"/>
    </row>
    <row r="29" spans="1:10" ht="15">
      <c r="A29" s="13" t="s">
        <v>15</v>
      </c>
      <c r="B29" s="13" t="s">
        <v>15</v>
      </c>
      <c r="C29" s="21" t="s">
        <v>106</v>
      </c>
      <c r="D29" s="13" t="s">
        <v>15</v>
      </c>
      <c r="E29" s="14"/>
      <c r="F29" s="14"/>
      <c r="G29" s="14"/>
      <c r="H29" s="13" t="s">
        <v>15</v>
      </c>
      <c r="I29" s="3"/>
      <c r="J29" s="3"/>
    </row>
    <row r="30" spans="1:10" ht="15">
      <c r="A30" s="6" t="s">
        <v>15</v>
      </c>
      <c r="B30" s="6" t="s">
        <v>15</v>
      </c>
      <c r="C30" s="19" t="s">
        <v>107</v>
      </c>
      <c r="D30" s="6" t="s">
        <v>15</v>
      </c>
      <c r="E30" s="11"/>
      <c r="F30" s="11"/>
      <c r="G30" s="11">
        <f t="shared" si="0"/>
        <v>0</v>
      </c>
      <c r="H30" s="6" t="s">
        <v>15</v>
      </c>
      <c r="I30" s="3"/>
      <c r="J30" s="3"/>
    </row>
    <row r="31" spans="1:10" ht="15">
      <c r="A31" s="6" t="s">
        <v>15</v>
      </c>
      <c r="B31" s="6" t="s">
        <v>108</v>
      </c>
      <c r="C31" s="19" t="s">
        <v>109</v>
      </c>
      <c r="D31" s="6" t="s">
        <v>71</v>
      </c>
      <c r="E31" s="11">
        <v>1</v>
      </c>
      <c r="F31" s="11"/>
      <c r="G31" s="11">
        <f t="shared" si="0"/>
        <v>0</v>
      </c>
      <c r="H31" s="6" t="s">
        <v>15</v>
      </c>
      <c r="I31" s="3"/>
      <c r="J31" s="3"/>
    </row>
    <row r="32" spans="1:10" ht="15">
      <c r="A32" s="6" t="s">
        <v>15</v>
      </c>
      <c r="B32" s="6" t="s">
        <v>110</v>
      </c>
      <c r="C32" s="19" t="s">
        <v>111</v>
      </c>
      <c r="D32" s="6" t="s">
        <v>71</v>
      </c>
      <c r="E32" s="11">
        <v>1</v>
      </c>
      <c r="F32" s="11"/>
      <c r="G32" s="11">
        <f t="shared" si="0"/>
        <v>0</v>
      </c>
      <c r="H32" s="6" t="s">
        <v>15</v>
      </c>
      <c r="I32" s="3"/>
      <c r="J32" s="3"/>
    </row>
    <row r="33" spans="1:10" ht="15">
      <c r="A33" s="6" t="s">
        <v>15</v>
      </c>
      <c r="B33" s="6" t="s">
        <v>112</v>
      </c>
      <c r="C33" s="19" t="s">
        <v>113</v>
      </c>
      <c r="D33" s="6" t="s">
        <v>71</v>
      </c>
      <c r="E33" s="11">
        <v>4</v>
      </c>
      <c r="F33" s="11"/>
      <c r="G33" s="11">
        <f t="shared" si="0"/>
        <v>0</v>
      </c>
      <c r="H33" s="6" t="s">
        <v>15</v>
      </c>
      <c r="I33" s="3"/>
      <c r="J33" s="3"/>
    </row>
    <row r="34" spans="1:10" ht="15">
      <c r="A34" s="6" t="s">
        <v>15</v>
      </c>
      <c r="B34" s="6" t="s">
        <v>114</v>
      </c>
      <c r="C34" s="19" t="s">
        <v>115</v>
      </c>
      <c r="D34" s="6" t="s">
        <v>71</v>
      </c>
      <c r="E34" s="11">
        <v>1</v>
      </c>
      <c r="F34" s="11"/>
      <c r="G34" s="11">
        <f t="shared" si="0"/>
        <v>0</v>
      </c>
      <c r="H34" s="6" t="s">
        <v>15</v>
      </c>
      <c r="I34" s="3"/>
      <c r="J34" s="3"/>
    </row>
    <row r="35" spans="1:10" ht="15">
      <c r="A35" s="13" t="s">
        <v>15</v>
      </c>
      <c r="B35" s="13" t="s">
        <v>15</v>
      </c>
      <c r="C35" s="21" t="s">
        <v>116</v>
      </c>
      <c r="D35" s="13" t="s">
        <v>15</v>
      </c>
      <c r="E35" s="14"/>
      <c r="F35" s="14"/>
      <c r="G35" s="14"/>
      <c r="H35" s="13" t="s">
        <v>15</v>
      </c>
      <c r="I35" s="3"/>
      <c r="J35" s="3"/>
    </row>
    <row r="36" spans="1:10" ht="15">
      <c r="A36" s="6" t="s">
        <v>15</v>
      </c>
      <c r="B36" s="6" t="s">
        <v>117</v>
      </c>
      <c r="C36" s="19" t="s">
        <v>118</v>
      </c>
      <c r="D36" s="6" t="s">
        <v>71</v>
      </c>
      <c r="E36" s="11">
        <v>744</v>
      </c>
      <c r="F36" s="11"/>
      <c r="G36" s="11">
        <f t="shared" si="0"/>
        <v>0</v>
      </c>
      <c r="H36" s="6" t="s">
        <v>15</v>
      </c>
      <c r="I36" s="3"/>
      <c r="J36" s="3"/>
    </row>
    <row r="37" spans="1:10" ht="15">
      <c r="A37" s="6" t="s">
        <v>15</v>
      </c>
      <c r="B37" s="6" t="s">
        <v>119</v>
      </c>
      <c r="C37" s="19" t="s">
        <v>120</v>
      </c>
      <c r="D37" s="6" t="s">
        <v>71</v>
      </c>
      <c r="E37" s="11">
        <v>744</v>
      </c>
      <c r="F37" s="11"/>
      <c r="G37" s="11">
        <f t="shared" si="0"/>
        <v>0</v>
      </c>
      <c r="H37" s="6" t="s">
        <v>15</v>
      </c>
      <c r="I37" s="3"/>
      <c r="J37" s="3"/>
    </row>
    <row r="38" spans="1:10" ht="15">
      <c r="A38" s="13" t="s">
        <v>15</v>
      </c>
      <c r="B38" s="13" t="s">
        <v>15</v>
      </c>
      <c r="C38" s="21" t="s">
        <v>121</v>
      </c>
      <c r="D38" s="13" t="s">
        <v>15</v>
      </c>
      <c r="E38" s="14"/>
      <c r="F38" s="14"/>
      <c r="G38" s="14"/>
      <c r="H38" s="13" t="s">
        <v>15</v>
      </c>
      <c r="I38" s="3"/>
      <c r="J38" s="3"/>
    </row>
    <row r="39" spans="1:10" ht="15">
      <c r="A39" s="13" t="s">
        <v>15</v>
      </c>
      <c r="B39" s="13" t="s">
        <v>15</v>
      </c>
      <c r="C39" s="21" t="s">
        <v>122</v>
      </c>
      <c r="D39" s="13" t="s">
        <v>15</v>
      </c>
      <c r="E39" s="14"/>
      <c r="F39" s="14"/>
      <c r="G39" s="14"/>
      <c r="H39" s="13" t="s">
        <v>15</v>
      </c>
      <c r="I39" s="3"/>
      <c r="J39" s="3"/>
    </row>
    <row r="40" spans="1:10" ht="15">
      <c r="A40" s="6" t="s">
        <v>15</v>
      </c>
      <c r="B40" s="6" t="s">
        <v>15</v>
      </c>
      <c r="C40" s="19" t="s">
        <v>123</v>
      </c>
      <c r="D40" s="6" t="s">
        <v>15</v>
      </c>
      <c r="E40" s="11"/>
      <c r="F40" s="11"/>
      <c r="G40" s="11">
        <f aca="true" t="shared" si="1" ref="G40:G41">F40*E40</f>
        <v>0</v>
      </c>
      <c r="H40" s="6" t="s">
        <v>15</v>
      </c>
      <c r="I40" s="3"/>
      <c r="J40" s="3"/>
    </row>
    <row r="41" spans="1:10" ht="15">
      <c r="A41" s="6" t="s">
        <v>15</v>
      </c>
      <c r="B41" s="6" t="s">
        <v>124</v>
      </c>
      <c r="C41" s="19" t="s">
        <v>125</v>
      </c>
      <c r="D41" s="6" t="s">
        <v>71</v>
      </c>
      <c r="E41" s="11">
        <v>6</v>
      </c>
      <c r="F41" s="11"/>
      <c r="G41" s="11">
        <f t="shared" si="1"/>
        <v>0</v>
      </c>
      <c r="H41" s="6" t="s">
        <v>15</v>
      </c>
      <c r="I41" s="3"/>
      <c r="J41" s="3"/>
    </row>
    <row r="42" spans="1:10" ht="15">
      <c r="A42" s="13" t="s">
        <v>15</v>
      </c>
      <c r="B42" s="13" t="s">
        <v>15</v>
      </c>
      <c r="C42" s="21" t="s">
        <v>126</v>
      </c>
      <c r="D42" s="13" t="s">
        <v>15</v>
      </c>
      <c r="E42" s="14"/>
      <c r="F42" s="14"/>
      <c r="G42" s="14"/>
      <c r="H42" s="13" t="s">
        <v>15</v>
      </c>
      <c r="I42" s="3"/>
      <c r="J42" s="3"/>
    </row>
    <row r="43" spans="1:10" ht="15">
      <c r="A43" s="6" t="s">
        <v>15</v>
      </c>
      <c r="B43" s="6" t="s">
        <v>127</v>
      </c>
      <c r="C43" s="19" t="s">
        <v>128</v>
      </c>
      <c r="D43" s="6" t="s">
        <v>71</v>
      </c>
      <c r="E43" s="11">
        <v>6</v>
      </c>
      <c r="F43" s="11"/>
      <c r="G43" s="11">
        <f aca="true" t="shared" si="2" ref="G43">F43*E43</f>
        <v>0</v>
      </c>
      <c r="H43" s="6" t="s">
        <v>15</v>
      </c>
      <c r="I43" s="3"/>
      <c r="J43" s="3"/>
    </row>
    <row r="44" spans="1:10" ht="15">
      <c r="A44" s="13" t="s">
        <v>15</v>
      </c>
      <c r="B44" s="13" t="s">
        <v>15</v>
      </c>
      <c r="C44" s="21" t="s">
        <v>129</v>
      </c>
      <c r="D44" s="13" t="s">
        <v>15</v>
      </c>
      <c r="E44" s="14"/>
      <c r="F44" s="14"/>
      <c r="G44" s="14"/>
      <c r="H44" s="13" t="s">
        <v>15</v>
      </c>
      <c r="I44" s="3"/>
      <c r="J44" s="3"/>
    </row>
    <row r="45" spans="1:10" ht="15">
      <c r="A45" s="6" t="s">
        <v>15</v>
      </c>
      <c r="B45" s="6" t="s">
        <v>130</v>
      </c>
      <c r="C45" s="19" t="s">
        <v>131</v>
      </c>
      <c r="D45" s="6" t="s">
        <v>71</v>
      </c>
      <c r="E45" s="11">
        <v>3</v>
      </c>
      <c r="F45" s="11"/>
      <c r="G45" s="11">
        <f aca="true" t="shared" si="3" ref="G45:G46">F45*E45</f>
        <v>0</v>
      </c>
      <c r="H45" s="6" t="s">
        <v>15</v>
      </c>
      <c r="I45" s="3"/>
      <c r="J45" s="3"/>
    </row>
    <row r="46" spans="1:10" ht="15">
      <c r="A46" s="6" t="s">
        <v>15</v>
      </c>
      <c r="B46" s="6" t="s">
        <v>132</v>
      </c>
      <c r="C46" s="19" t="s">
        <v>133</v>
      </c>
      <c r="D46" s="6" t="s">
        <v>71</v>
      </c>
      <c r="E46" s="11">
        <v>372</v>
      </c>
      <c r="F46" s="11"/>
      <c r="G46" s="11">
        <f t="shared" si="3"/>
        <v>0</v>
      </c>
      <c r="H46" s="6" t="s">
        <v>15</v>
      </c>
      <c r="I46" s="3"/>
      <c r="J46" s="3"/>
    </row>
    <row r="47" spans="1:10" ht="15">
      <c r="A47" s="13" t="s">
        <v>15</v>
      </c>
      <c r="B47" s="13" t="s">
        <v>15</v>
      </c>
      <c r="C47" s="21" t="s">
        <v>134</v>
      </c>
      <c r="D47" s="13" t="s">
        <v>15</v>
      </c>
      <c r="E47" s="14"/>
      <c r="F47" s="14"/>
      <c r="G47" s="14"/>
      <c r="H47" s="13" t="s">
        <v>15</v>
      </c>
      <c r="I47" s="3"/>
      <c r="J47" s="3"/>
    </row>
    <row r="48" spans="1:10" ht="15">
      <c r="A48" s="6" t="s">
        <v>15</v>
      </c>
      <c r="B48" s="6" t="s">
        <v>135</v>
      </c>
      <c r="C48" s="19" t="s">
        <v>136</v>
      </c>
      <c r="D48" s="6" t="s">
        <v>71</v>
      </c>
      <c r="E48" s="11">
        <v>16</v>
      </c>
      <c r="F48" s="11"/>
      <c r="G48" s="11">
        <f aca="true" t="shared" si="4" ref="G48">F48*E48</f>
        <v>0</v>
      </c>
      <c r="H48" s="6" t="s">
        <v>15</v>
      </c>
      <c r="I48" s="3"/>
      <c r="J48" s="3"/>
    </row>
    <row r="49" spans="1:10" ht="15">
      <c r="A49" s="13" t="s">
        <v>15</v>
      </c>
      <c r="B49" s="13" t="s">
        <v>15</v>
      </c>
      <c r="C49" s="21" t="s">
        <v>137</v>
      </c>
      <c r="D49" s="13" t="s">
        <v>15</v>
      </c>
      <c r="E49" s="14"/>
      <c r="F49" s="14"/>
      <c r="G49" s="14"/>
      <c r="H49" s="13" t="s">
        <v>15</v>
      </c>
      <c r="I49" s="3"/>
      <c r="J49" s="3"/>
    </row>
    <row r="50" spans="1:10" ht="15">
      <c r="A50" s="13" t="s">
        <v>15</v>
      </c>
      <c r="B50" s="13" t="s">
        <v>15</v>
      </c>
      <c r="C50" s="21" t="s">
        <v>138</v>
      </c>
      <c r="D50" s="13" t="s">
        <v>15</v>
      </c>
      <c r="E50" s="14"/>
      <c r="F50" s="14"/>
      <c r="G50" s="14"/>
      <c r="H50" s="13" t="s">
        <v>15</v>
      </c>
      <c r="I50" s="3"/>
      <c r="J50" s="3"/>
    </row>
    <row r="51" spans="1:10" ht="15">
      <c r="A51" s="6" t="s">
        <v>15</v>
      </c>
      <c r="B51" s="6" t="s">
        <v>139</v>
      </c>
      <c r="C51" s="19" t="s">
        <v>140</v>
      </c>
      <c r="D51" s="6" t="s">
        <v>71</v>
      </c>
      <c r="E51" s="11">
        <v>18</v>
      </c>
      <c r="F51" s="11"/>
      <c r="G51" s="11">
        <f aca="true" t="shared" si="5" ref="G51">F51*E51</f>
        <v>0</v>
      </c>
      <c r="H51" s="6" t="s">
        <v>15</v>
      </c>
      <c r="I51" s="3"/>
      <c r="J51" s="3"/>
    </row>
    <row r="52" spans="1:10" ht="15">
      <c r="A52" s="13" t="s">
        <v>15</v>
      </c>
      <c r="B52" s="13" t="s">
        <v>15</v>
      </c>
      <c r="C52" s="21" t="s">
        <v>141</v>
      </c>
      <c r="D52" s="13" t="s">
        <v>15</v>
      </c>
      <c r="E52" s="14"/>
      <c r="F52" s="14"/>
      <c r="G52" s="14"/>
      <c r="H52" s="13" t="s">
        <v>15</v>
      </c>
      <c r="I52" s="3"/>
      <c r="J52" s="3"/>
    </row>
    <row r="53" spans="1:10" ht="15">
      <c r="A53" s="6" t="s">
        <v>15</v>
      </c>
      <c r="B53" s="6" t="s">
        <v>142</v>
      </c>
      <c r="C53" s="19" t="s">
        <v>143</v>
      </c>
      <c r="D53" s="6" t="s">
        <v>144</v>
      </c>
      <c r="E53" s="11">
        <v>68</v>
      </c>
      <c r="F53" s="11"/>
      <c r="G53" s="11">
        <f aca="true" t="shared" si="6" ref="G53:G64">F53*E53</f>
        <v>0</v>
      </c>
      <c r="H53" s="6" t="s">
        <v>15</v>
      </c>
      <c r="I53" s="3"/>
      <c r="J53" s="3"/>
    </row>
    <row r="54" spans="1:10" ht="15">
      <c r="A54" s="6" t="s">
        <v>15</v>
      </c>
      <c r="B54" s="6" t="s">
        <v>145</v>
      </c>
      <c r="C54" s="19" t="s">
        <v>146</v>
      </c>
      <c r="D54" s="6" t="s">
        <v>144</v>
      </c>
      <c r="E54" s="11">
        <v>42</v>
      </c>
      <c r="F54" s="11"/>
      <c r="G54" s="11">
        <f t="shared" si="6"/>
        <v>0</v>
      </c>
      <c r="H54" s="6" t="s">
        <v>15</v>
      </c>
      <c r="I54" s="3"/>
      <c r="J54" s="3"/>
    </row>
    <row r="55" spans="1:10" ht="15">
      <c r="A55" s="6" t="s">
        <v>15</v>
      </c>
      <c r="B55" s="6" t="s">
        <v>147</v>
      </c>
      <c r="C55" s="19" t="s">
        <v>148</v>
      </c>
      <c r="D55" s="6" t="s">
        <v>144</v>
      </c>
      <c r="E55" s="11">
        <v>28</v>
      </c>
      <c r="F55" s="11"/>
      <c r="G55" s="11">
        <f t="shared" si="6"/>
        <v>0</v>
      </c>
      <c r="H55" s="6" t="s">
        <v>15</v>
      </c>
      <c r="I55" s="3"/>
      <c r="J55" s="3"/>
    </row>
    <row r="56" spans="1:10" ht="15">
      <c r="A56" s="6" t="s">
        <v>15</v>
      </c>
      <c r="B56" s="6" t="s">
        <v>149</v>
      </c>
      <c r="C56" s="19" t="s">
        <v>150</v>
      </c>
      <c r="D56" s="6" t="s">
        <v>144</v>
      </c>
      <c r="E56" s="11">
        <v>57</v>
      </c>
      <c r="F56" s="11"/>
      <c r="G56" s="11">
        <f t="shared" si="6"/>
        <v>0</v>
      </c>
      <c r="H56" s="6" t="s">
        <v>15</v>
      </c>
      <c r="I56" s="3"/>
      <c r="J56" s="3"/>
    </row>
    <row r="57" spans="1:10" ht="15">
      <c r="A57" s="6" t="s">
        <v>15</v>
      </c>
      <c r="B57" s="6" t="s">
        <v>151</v>
      </c>
      <c r="C57" s="19" t="s">
        <v>152</v>
      </c>
      <c r="D57" s="6" t="s">
        <v>144</v>
      </c>
      <c r="E57" s="11">
        <v>41</v>
      </c>
      <c r="F57" s="11"/>
      <c r="G57" s="11">
        <f t="shared" si="6"/>
        <v>0</v>
      </c>
      <c r="H57" s="6" t="s">
        <v>15</v>
      </c>
      <c r="I57" s="3"/>
      <c r="J57" s="3"/>
    </row>
    <row r="58" spans="1:10" ht="15">
      <c r="A58" s="6" t="s">
        <v>15</v>
      </c>
      <c r="B58" s="6" t="s">
        <v>153</v>
      </c>
      <c r="C58" s="19" t="s">
        <v>154</v>
      </c>
      <c r="D58" s="6" t="s">
        <v>144</v>
      </c>
      <c r="E58" s="11">
        <v>32</v>
      </c>
      <c r="F58" s="11"/>
      <c r="G58" s="11">
        <f t="shared" si="6"/>
        <v>0</v>
      </c>
      <c r="H58" s="6" t="s">
        <v>15</v>
      </c>
      <c r="I58" s="3"/>
      <c r="J58" s="3"/>
    </row>
    <row r="59" spans="1:10" ht="15">
      <c r="A59" s="6" t="s">
        <v>15</v>
      </c>
      <c r="B59" s="6" t="s">
        <v>155</v>
      </c>
      <c r="C59" s="19" t="s">
        <v>156</v>
      </c>
      <c r="D59" s="6" t="s">
        <v>144</v>
      </c>
      <c r="E59" s="11">
        <v>45</v>
      </c>
      <c r="F59" s="11"/>
      <c r="G59" s="11">
        <f t="shared" si="6"/>
        <v>0</v>
      </c>
      <c r="H59" s="6" t="s">
        <v>15</v>
      </c>
      <c r="I59" s="3"/>
      <c r="J59" s="3"/>
    </row>
    <row r="60" spans="1:10" ht="15">
      <c r="A60" s="6" t="s">
        <v>15</v>
      </c>
      <c r="B60" s="6" t="s">
        <v>157</v>
      </c>
      <c r="C60" s="19" t="s">
        <v>158</v>
      </c>
      <c r="D60" s="6" t="s">
        <v>144</v>
      </c>
      <c r="E60" s="11">
        <v>31</v>
      </c>
      <c r="F60" s="11"/>
      <c r="G60" s="11">
        <f t="shared" si="6"/>
        <v>0</v>
      </c>
      <c r="H60" s="6" t="s">
        <v>15</v>
      </c>
      <c r="I60" s="3"/>
      <c r="J60" s="3"/>
    </row>
    <row r="61" spans="1:10" ht="15">
      <c r="A61" s="6" t="s">
        <v>15</v>
      </c>
      <c r="B61" s="6" t="s">
        <v>159</v>
      </c>
      <c r="C61" s="19" t="s">
        <v>160</v>
      </c>
      <c r="D61" s="6" t="s">
        <v>144</v>
      </c>
      <c r="E61" s="11">
        <v>35</v>
      </c>
      <c r="F61" s="11"/>
      <c r="G61" s="11">
        <f t="shared" si="6"/>
        <v>0</v>
      </c>
      <c r="H61" s="6" t="s">
        <v>15</v>
      </c>
      <c r="I61" s="3"/>
      <c r="J61" s="3"/>
    </row>
    <row r="62" spans="1:10" ht="15">
      <c r="A62" s="6" t="s">
        <v>15</v>
      </c>
      <c r="B62" s="6" t="s">
        <v>161</v>
      </c>
      <c r="C62" s="19" t="s">
        <v>162</v>
      </c>
      <c r="D62" s="6" t="s">
        <v>144</v>
      </c>
      <c r="E62" s="11">
        <v>26</v>
      </c>
      <c r="F62" s="11"/>
      <c r="G62" s="11">
        <f t="shared" si="6"/>
        <v>0</v>
      </c>
      <c r="H62" s="6" t="s">
        <v>15</v>
      </c>
      <c r="I62" s="3"/>
      <c r="J62" s="3"/>
    </row>
    <row r="63" spans="1:10" ht="15">
      <c r="A63" s="6" t="s">
        <v>15</v>
      </c>
      <c r="B63" s="6" t="s">
        <v>163</v>
      </c>
      <c r="C63" s="19" t="s">
        <v>164</v>
      </c>
      <c r="D63" s="6" t="s">
        <v>144</v>
      </c>
      <c r="E63" s="11">
        <v>26</v>
      </c>
      <c r="F63" s="11"/>
      <c r="G63" s="11">
        <f t="shared" si="6"/>
        <v>0</v>
      </c>
      <c r="H63" s="6" t="s">
        <v>15</v>
      </c>
      <c r="I63" s="3"/>
      <c r="J63" s="3"/>
    </row>
    <row r="64" spans="1:10" ht="15">
      <c r="A64" s="6" t="s">
        <v>15</v>
      </c>
      <c r="B64" s="6" t="s">
        <v>165</v>
      </c>
      <c r="C64" s="19" t="s">
        <v>166</v>
      </c>
      <c r="D64" s="6" t="s">
        <v>58</v>
      </c>
      <c r="E64" s="11">
        <v>20</v>
      </c>
      <c r="F64" s="11"/>
      <c r="G64" s="11">
        <f t="shared" si="6"/>
        <v>0</v>
      </c>
      <c r="H64" s="6" t="s">
        <v>15</v>
      </c>
      <c r="I64" s="3"/>
      <c r="J64" s="3"/>
    </row>
    <row r="65" spans="1:10" ht="15">
      <c r="A65" s="13" t="s">
        <v>15</v>
      </c>
      <c r="B65" s="13" t="s">
        <v>15</v>
      </c>
      <c r="C65" s="21" t="s">
        <v>167</v>
      </c>
      <c r="D65" s="13" t="s">
        <v>15</v>
      </c>
      <c r="E65" s="14"/>
      <c r="F65" s="14"/>
      <c r="G65" s="14"/>
      <c r="H65" s="13" t="s">
        <v>15</v>
      </c>
      <c r="I65" s="3"/>
      <c r="J65" s="3"/>
    </row>
    <row r="66" spans="1:10" ht="15">
      <c r="A66" s="6" t="s">
        <v>15</v>
      </c>
      <c r="B66" s="6" t="s">
        <v>168</v>
      </c>
      <c r="C66" s="19" t="s">
        <v>169</v>
      </c>
      <c r="D66" s="6" t="s">
        <v>144</v>
      </c>
      <c r="E66" s="11">
        <v>24</v>
      </c>
      <c r="F66" s="11"/>
      <c r="G66" s="11">
        <f aca="true" t="shared" si="7" ref="G66">F66*E66</f>
        <v>0</v>
      </c>
      <c r="H66" s="6" t="s">
        <v>15</v>
      </c>
      <c r="I66" s="3"/>
      <c r="J66" s="3"/>
    </row>
    <row r="67" spans="1:10" ht="15">
      <c r="A67" s="13" t="s">
        <v>15</v>
      </c>
      <c r="B67" s="13" t="s">
        <v>15</v>
      </c>
      <c r="C67" s="21" t="s">
        <v>170</v>
      </c>
      <c r="D67" s="13" t="s">
        <v>15</v>
      </c>
      <c r="E67" s="14"/>
      <c r="F67" s="14"/>
      <c r="G67" s="14"/>
      <c r="H67" s="13" t="s">
        <v>15</v>
      </c>
      <c r="I67" s="3"/>
      <c r="J67" s="3"/>
    </row>
    <row r="68" spans="1:10" ht="15">
      <c r="A68" s="6" t="s">
        <v>15</v>
      </c>
      <c r="B68" s="6" t="s">
        <v>171</v>
      </c>
      <c r="C68" s="19" t="s">
        <v>172</v>
      </c>
      <c r="D68" s="6" t="s">
        <v>144</v>
      </c>
      <c r="E68" s="11">
        <v>26</v>
      </c>
      <c r="F68" s="11"/>
      <c r="G68" s="11">
        <f aca="true" t="shared" si="8" ref="G68:G69">F68*E68</f>
        <v>0</v>
      </c>
      <c r="H68" s="6" t="s">
        <v>15</v>
      </c>
      <c r="I68" s="3"/>
      <c r="J68" s="3"/>
    </row>
    <row r="69" spans="1:10" ht="15">
      <c r="A69" s="6" t="s">
        <v>15</v>
      </c>
      <c r="B69" s="6" t="s">
        <v>173</v>
      </c>
      <c r="C69" s="19" t="s">
        <v>174</v>
      </c>
      <c r="D69" s="6" t="s">
        <v>144</v>
      </c>
      <c r="E69" s="11">
        <v>25</v>
      </c>
      <c r="F69" s="11"/>
      <c r="G69" s="11">
        <f t="shared" si="8"/>
        <v>0</v>
      </c>
      <c r="H69" s="6" t="s">
        <v>15</v>
      </c>
      <c r="I69" s="3"/>
      <c r="J69" s="3"/>
    </row>
    <row r="70" spans="1:10" ht="15">
      <c r="A70" s="13" t="s">
        <v>15</v>
      </c>
      <c r="B70" s="13" t="s">
        <v>15</v>
      </c>
      <c r="C70" s="21" t="s">
        <v>175</v>
      </c>
      <c r="D70" s="13" t="s">
        <v>15</v>
      </c>
      <c r="E70" s="14"/>
      <c r="F70" s="14"/>
      <c r="G70" s="14"/>
      <c r="H70" s="13" t="s">
        <v>15</v>
      </c>
      <c r="I70" s="3"/>
      <c r="J70" s="3"/>
    </row>
    <row r="71" spans="1:10" ht="15">
      <c r="A71" s="6" t="s">
        <v>15</v>
      </c>
      <c r="B71" s="6" t="s">
        <v>176</v>
      </c>
      <c r="C71" s="19" t="s">
        <v>177</v>
      </c>
      <c r="D71" s="6" t="s">
        <v>71</v>
      </c>
      <c r="E71" s="11">
        <v>36</v>
      </c>
      <c r="F71" s="11"/>
      <c r="G71" s="11">
        <f aca="true" t="shared" si="9" ref="G71:G74">F71*E71</f>
        <v>0</v>
      </c>
      <c r="H71" s="6" t="s">
        <v>15</v>
      </c>
      <c r="I71" s="3"/>
      <c r="J71" s="3"/>
    </row>
    <row r="72" spans="1:10" ht="15">
      <c r="A72" s="6" t="s">
        <v>15</v>
      </c>
      <c r="B72" s="6" t="s">
        <v>178</v>
      </c>
      <c r="C72" s="19" t="s">
        <v>179</v>
      </c>
      <c r="D72" s="6" t="s">
        <v>71</v>
      </c>
      <c r="E72" s="11">
        <v>36</v>
      </c>
      <c r="F72" s="11"/>
      <c r="G72" s="11">
        <f t="shared" si="9"/>
        <v>0</v>
      </c>
      <c r="H72" s="6" t="s">
        <v>15</v>
      </c>
      <c r="I72" s="3"/>
      <c r="J72" s="3"/>
    </row>
    <row r="73" spans="1:10" ht="15">
      <c r="A73" s="6" t="s">
        <v>15</v>
      </c>
      <c r="B73" s="6" t="s">
        <v>180</v>
      </c>
      <c r="C73" s="19" t="s">
        <v>181</v>
      </c>
      <c r="D73" s="6" t="s">
        <v>144</v>
      </c>
      <c r="E73" s="11">
        <v>35</v>
      </c>
      <c r="F73" s="11"/>
      <c r="G73" s="11">
        <f t="shared" si="9"/>
        <v>0</v>
      </c>
      <c r="H73" s="6" t="s">
        <v>15</v>
      </c>
      <c r="I73" s="3"/>
      <c r="J73" s="3"/>
    </row>
    <row r="74" spans="1:10" ht="15">
      <c r="A74" s="6" t="s">
        <v>15</v>
      </c>
      <c r="B74" s="6" t="s">
        <v>182</v>
      </c>
      <c r="C74" s="19" t="s">
        <v>183</v>
      </c>
      <c r="D74" s="6" t="s">
        <v>144</v>
      </c>
      <c r="E74" s="11">
        <v>8</v>
      </c>
      <c r="F74" s="11"/>
      <c r="G74" s="11">
        <f t="shared" si="9"/>
        <v>0</v>
      </c>
      <c r="H74" s="6" t="s">
        <v>15</v>
      </c>
      <c r="I74" s="3"/>
      <c r="J74" s="3"/>
    </row>
    <row r="75" spans="1:10" ht="15">
      <c r="A75" s="13" t="s">
        <v>15</v>
      </c>
      <c r="B75" s="13" t="s">
        <v>15</v>
      </c>
      <c r="C75" s="21" t="s">
        <v>184</v>
      </c>
      <c r="D75" s="13" t="s">
        <v>15</v>
      </c>
      <c r="E75" s="14"/>
      <c r="F75" s="14"/>
      <c r="G75" s="14"/>
      <c r="H75" s="13" t="s">
        <v>15</v>
      </c>
      <c r="I75" s="3"/>
      <c r="J75" s="3"/>
    </row>
    <row r="76" spans="1:10" ht="15">
      <c r="A76" s="6" t="s">
        <v>15</v>
      </c>
      <c r="B76" s="6" t="s">
        <v>185</v>
      </c>
      <c r="C76" s="19" t="s">
        <v>186</v>
      </c>
      <c r="D76" s="6" t="s">
        <v>144</v>
      </c>
      <c r="E76" s="11">
        <v>20</v>
      </c>
      <c r="F76" s="11"/>
      <c r="G76" s="11">
        <f aca="true" t="shared" si="10" ref="G76:G77">F76*E76</f>
        <v>0</v>
      </c>
      <c r="H76" s="6" t="s">
        <v>15</v>
      </c>
      <c r="I76" s="3"/>
      <c r="J76" s="3"/>
    </row>
    <row r="77" spans="1:10" ht="15">
      <c r="A77" s="6" t="s">
        <v>15</v>
      </c>
      <c r="B77" s="6" t="s">
        <v>187</v>
      </c>
      <c r="C77" s="19" t="s">
        <v>188</v>
      </c>
      <c r="D77" s="6" t="s">
        <v>144</v>
      </c>
      <c r="E77" s="11">
        <v>30</v>
      </c>
      <c r="F77" s="11"/>
      <c r="G77" s="11">
        <f t="shared" si="10"/>
        <v>0</v>
      </c>
      <c r="H77" s="6" t="s">
        <v>15</v>
      </c>
      <c r="I77" s="3"/>
      <c r="J77" s="3"/>
    </row>
    <row r="78" spans="1:10" ht="15">
      <c r="A78" s="13" t="s">
        <v>15</v>
      </c>
      <c r="B78" s="13" t="s">
        <v>15</v>
      </c>
      <c r="C78" s="21" t="s">
        <v>189</v>
      </c>
      <c r="D78" s="13" t="s">
        <v>15</v>
      </c>
      <c r="E78" s="14"/>
      <c r="F78" s="14"/>
      <c r="G78" s="14"/>
      <c r="H78" s="13" t="s">
        <v>15</v>
      </c>
      <c r="I78" s="3"/>
      <c r="J78" s="3"/>
    </row>
    <row r="79" spans="1:10" ht="15">
      <c r="A79" s="6" t="s">
        <v>15</v>
      </c>
      <c r="B79" s="6" t="s">
        <v>190</v>
      </c>
      <c r="C79" s="19" t="s">
        <v>191</v>
      </c>
      <c r="D79" s="6" t="s">
        <v>15</v>
      </c>
      <c r="E79" s="11"/>
      <c r="F79" s="11"/>
      <c r="G79" s="11"/>
      <c r="H79" s="6" t="s">
        <v>15</v>
      </c>
      <c r="I79" s="3"/>
      <c r="J79" s="3"/>
    </row>
    <row r="80" spans="1:10" ht="15">
      <c r="A80" s="4" t="s">
        <v>15</v>
      </c>
      <c r="B80" s="4" t="s">
        <v>15</v>
      </c>
      <c r="C80" s="20" t="s">
        <v>192</v>
      </c>
      <c r="D80" s="4" t="s">
        <v>15</v>
      </c>
      <c r="E80" s="12"/>
      <c r="F80" s="12"/>
      <c r="G80" s="12">
        <f>SUM(G4:G79)</f>
        <v>0</v>
      </c>
      <c r="H80" s="4" t="s">
        <v>15</v>
      </c>
      <c r="I80" s="3"/>
      <c r="J80" s="3"/>
    </row>
    <row r="81" spans="1:10" ht="15">
      <c r="A81" s="6" t="s">
        <v>15</v>
      </c>
      <c r="B81" s="6" t="s">
        <v>15</v>
      </c>
      <c r="C81" s="19" t="s">
        <v>15</v>
      </c>
      <c r="D81" s="6" t="s">
        <v>15</v>
      </c>
      <c r="E81" s="11"/>
      <c r="F81" s="11"/>
      <c r="G81" s="11"/>
      <c r="H81" s="6" t="s">
        <v>15</v>
      </c>
      <c r="I81" s="3"/>
      <c r="J81" s="3"/>
    </row>
    <row r="82" spans="1:10" ht="15">
      <c r="A82" s="4" t="s">
        <v>15</v>
      </c>
      <c r="B82" s="4" t="s">
        <v>15</v>
      </c>
      <c r="C82" s="20" t="s">
        <v>193</v>
      </c>
      <c r="D82" s="4" t="s">
        <v>15</v>
      </c>
      <c r="E82" s="12"/>
      <c r="F82" s="12"/>
      <c r="G82" s="12"/>
      <c r="H82" s="4" t="s">
        <v>15</v>
      </c>
      <c r="I82" s="3"/>
      <c r="J82" s="3"/>
    </row>
    <row r="83" spans="1:10" ht="15">
      <c r="A83" s="13" t="s">
        <v>15</v>
      </c>
      <c r="B83" s="13" t="s">
        <v>15</v>
      </c>
      <c r="C83" s="21" t="s">
        <v>194</v>
      </c>
      <c r="D83" s="13" t="s">
        <v>15</v>
      </c>
      <c r="E83" s="14"/>
      <c r="F83" s="14"/>
      <c r="G83" s="14"/>
      <c r="H83" s="13" t="s">
        <v>15</v>
      </c>
      <c r="I83" s="3"/>
      <c r="J83" s="3"/>
    </row>
    <row r="84" spans="1:10" ht="15">
      <c r="A84" s="6" t="s">
        <v>15</v>
      </c>
      <c r="B84" s="6" t="s">
        <v>195</v>
      </c>
      <c r="C84" s="19" t="s">
        <v>196</v>
      </c>
      <c r="D84" s="6" t="s">
        <v>197</v>
      </c>
      <c r="E84" s="11">
        <v>0.26</v>
      </c>
      <c r="F84" s="11"/>
      <c r="G84" s="11">
        <f aca="true" t="shared" si="11" ref="G84">F84*E84</f>
        <v>0</v>
      </c>
      <c r="H84" s="6" t="s">
        <v>15</v>
      </c>
      <c r="I84" s="3"/>
      <c r="J84" s="3"/>
    </row>
    <row r="85" spans="1:10" ht="15">
      <c r="A85" s="13" t="s">
        <v>15</v>
      </c>
      <c r="B85" s="13" t="s">
        <v>15</v>
      </c>
      <c r="C85" s="21" t="s">
        <v>198</v>
      </c>
      <c r="D85" s="13" t="s">
        <v>15</v>
      </c>
      <c r="E85" s="14"/>
      <c r="F85" s="14"/>
      <c r="G85" s="14"/>
      <c r="H85" s="13" t="s">
        <v>15</v>
      </c>
      <c r="I85" s="3"/>
      <c r="J85" s="3"/>
    </row>
    <row r="86" spans="1:10" ht="15">
      <c r="A86" s="6" t="s">
        <v>15</v>
      </c>
      <c r="B86" s="6" t="s">
        <v>199</v>
      </c>
      <c r="C86" s="19" t="s">
        <v>200</v>
      </c>
      <c r="D86" s="6" t="s">
        <v>58</v>
      </c>
      <c r="E86" s="11">
        <v>36</v>
      </c>
      <c r="F86" s="11"/>
      <c r="G86" s="11">
        <f aca="true" t="shared" si="12" ref="G86:G108">F86*E86</f>
        <v>0</v>
      </c>
      <c r="H86" s="6" t="s">
        <v>15</v>
      </c>
      <c r="I86" s="3"/>
      <c r="J86" s="3"/>
    </row>
    <row r="87" spans="1:10" ht="15">
      <c r="A87" s="13" t="s">
        <v>15</v>
      </c>
      <c r="B87" s="13" t="s">
        <v>15</v>
      </c>
      <c r="C87" s="21" t="s">
        <v>201</v>
      </c>
      <c r="D87" s="13" t="s">
        <v>15</v>
      </c>
      <c r="E87" s="14"/>
      <c r="F87" s="14"/>
      <c r="G87" s="14"/>
      <c r="H87" s="13" t="s">
        <v>15</v>
      </c>
      <c r="I87" s="3"/>
      <c r="J87" s="3"/>
    </row>
    <row r="88" spans="1:10" ht="15">
      <c r="A88" s="6" t="s">
        <v>15</v>
      </c>
      <c r="B88" s="6" t="s">
        <v>202</v>
      </c>
      <c r="C88" s="19" t="s">
        <v>203</v>
      </c>
      <c r="D88" s="6" t="s">
        <v>204</v>
      </c>
      <c r="E88" s="11">
        <v>32</v>
      </c>
      <c r="F88" s="11"/>
      <c r="G88" s="11">
        <f t="shared" si="12"/>
        <v>0</v>
      </c>
      <c r="H88" s="6" t="s">
        <v>15</v>
      </c>
      <c r="I88" s="3"/>
      <c r="J88" s="3"/>
    </row>
    <row r="89" spans="1:10" ht="15">
      <c r="A89" s="6" t="s">
        <v>15</v>
      </c>
      <c r="B89" s="6" t="s">
        <v>205</v>
      </c>
      <c r="C89" s="19" t="s">
        <v>206</v>
      </c>
      <c r="D89" s="6" t="s">
        <v>207</v>
      </c>
      <c r="E89" s="11">
        <v>2.5</v>
      </c>
      <c r="F89" s="11"/>
      <c r="G89" s="11">
        <f t="shared" si="12"/>
        <v>0</v>
      </c>
      <c r="H89" s="6" t="s">
        <v>15</v>
      </c>
      <c r="I89" s="3"/>
      <c r="J89" s="3"/>
    </row>
    <row r="90" spans="1:10" ht="15">
      <c r="A90" s="6" t="s">
        <v>15</v>
      </c>
      <c r="B90" s="6" t="s">
        <v>208</v>
      </c>
      <c r="C90" s="19" t="s">
        <v>209</v>
      </c>
      <c r="D90" s="6" t="s">
        <v>207</v>
      </c>
      <c r="E90" s="11">
        <v>9.5</v>
      </c>
      <c r="F90" s="11"/>
      <c r="G90" s="11">
        <f t="shared" si="12"/>
        <v>0</v>
      </c>
      <c r="H90" s="6" t="s">
        <v>15</v>
      </c>
      <c r="I90" s="3"/>
      <c r="J90" s="3"/>
    </row>
    <row r="91" spans="1:10" ht="15">
      <c r="A91" s="6" t="s">
        <v>15</v>
      </c>
      <c r="B91" s="6" t="s">
        <v>210</v>
      </c>
      <c r="C91" s="19" t="s">
        <v>211</v>
      </c>
      <c r="D91" s="6" t="s">
        <v>207</v>
      </c>
      <c r="E91" s="11">
        <v>9.5</v>
      </c>
      <c r="F91" s="11"/>
      <c r="G91" s="11">
        <f t="shared" si="12"/>
        <v>0</v>
      </c>
      <c r="H91" s="6" t="s">
        <v>15</v>
      </c>
      <c r="I91" s="3"/>
      <c r="J91" s="3"/>
    </row>
    <row r="92" spans="1:10" ht="15">
      <c r="A92" s="6" t="s">
        <v>15</v>
      </c>
      <c r="B92" s="6" t="s">
        <v>212</v>
      </c>
      <c r="C92" s="19" t="s">
        <v>213</v>
      </c>
      <c r="D92" s="6" t="s">
        <v>58</v>
      </c>
      <c r="E92" s="11">
        <v>16</v>
      </c>
      <c r="F92" s="11"/>
      <c r="G92" s="11">
        <f t="shared" si="12"/>
        <v>0</v>
      </c>
      <c r="H92" s="6" t="s">
        <v>15</v>
      </c>
      <c r="I92" s="3"/>
      <c r="J92" s="3"/>
    </row>
    <row r="93" spans="1:10" ht="15">
      <c r="A93" s="6" t="s">
        <v>15</v>
      </c>
      <c r="B93" s="6" t="s">
        <v>214</v>
      </c>
      <c r="C93" s="19" t="s">
        <v>215</v>
      </c>
      <c r="D93" s="6" t="s">
        <v>58</v>
      </c>
      <c r="E93" s="11">
        <v>145</v>
      </c>
      <c r="F93" s="11"/>
      <c r="G93" s="11">
        <f t="shared" si="12"/>
        <v>0</v>
      </c>
      <c r="H93" s="6" t="s">
        <v>15</v>
      </c>
      <c r="I93" s="3"/>
      <c r="J93" s="3"/>
    </row>
    <row r="94" spans="1:10" ht="15">
      <c r="A94" s="6" t="s">
        <v>15</v>
      </c>
      <c r="B94" s="6" t="s">
        <v>216</v>
      </c>
      <c r="C94" s="19" t="s">
        <v>217</v>
      </c>
      <c r="D94" s="6" t="s">
        <v>58</v>
      </c>
      <c r="E94" s="11">
        <v>75</v>
      </c>
      <c r="F94" s="11"/>
      <c r="G94" s="11">
        <f t="shared" si="12"/>
        <v>0</v>
      </c>
      <c r="H94" s="6" t="s">
        <v>15</v>
      </c>
      <c r="I94" s="3"/>
      <c r="J94" s="3"/>
    </row>
    <row r="95" spans="1:10" ht="15">
      <c r="A95" s="6" t="s">
        <v>15</v>
      </c>
      <c r="B95" s="6" t="s">
        <v>218</v>
      </c>
      <c r="C95" s="19" t="s">
        <v>219</v>
      </c>
      <c r="D95" s="6" t="s">
        <v>58</v>
      </c>
      <c r="E95" s="11">
        <v>145</v>
      </c>
      <c r="F95" s="11"/>
      <c r="G95" s="11">
        <f t="shared" si="12"/>
        <v>0</v>
      </c>
      <c r="H95" s="6" t="s">
        <v>15</v>
      </c>
      <c r="I95" s="3"/>
      <c r="J95" s="3"/>
    </row>
    <row r="96" spans="1:10" ht="15">
      <c r="A96" s="6" t="s">
        <v>15</v>
      </c>
      <c r="B96" s="6" t="s">
        <v>220</v>
      </c>
      <c r="C96" s="19" t="s">
        <v>221</v>
      </c>
      <c r="D96" s="6" t="s">
        <v>58</v>
      </c>
      <c r="E96" s="11">
        <v>75</v>
      </c>
      <c r="F96" s="11"/>
      <c r="G96" s="11">
        <f t="shared" si="12"/>
        <v>0</v>
      </c>
      <c r="H96" s="6" t="s">
        <v>15</v>
      </c>
      <c r="I96" s="3"/>
      <c r="J96" s="3"/>
    </row>
    <row r="97" spans="1:10" ht="15">
      <c r="A97" s="6" t="s">
        <v>15</v>
      </c>
      <c r="B97" s="6" t="s">
        <v>222</v>
      </c>
      <c r="C97" s="19" t="s">
        <v>223</v>
      </c>
      <c r="D97" s="6" t="s">
        <v>58</v>
      </c>
      <c r="E97" s="11">
        <v>220</v>
      </c>
      <c r="F97" s="11"/>
      <c r="G97" s="11">
        <f t="shared" si="12"/>
        <v>0</v>
      </c>
      <c r="H97" s="6" t="s">
        <v>15</v>
      </c>
      <c r="I97" s="3"/>
      <c r="J97" s="3"/>
    </row>
    <row r="98" spans="1:10" ht="15">
      <c r="A98" s="6" t="s">
        <v>15</v>
      </c>
      <c r="B98" s="6" t="s">
        <v>224</v>
      </c>
      <c r="C98" s="19" t="s">
        <v>225</v>
      </c>
      <c r="D98" s="6" t="s">
        <v>58</v>
      </c>
      <c r="E98" s="11">
        <v>145</v>
      </c>
      <c r="F98" s="11"/>
      <c r="G98" s="11">
        <f t="shared" si="12"/>
        <v>0</v>
      </c>
      <c r="H98" s="6" t="s">
        <v>15</v>
      </c>
      <c r="I98" s="3"/>
      <c r="J98" s="3"/>
    </row>
    <row r="99" spans="1:10" ht="15">
      <c r="A99" s="6" t="s">
        <v>15</v>
      </c>
      <c r="B99" s="6" t="s">
        <v>226</v>
      </c>
      <c r="C99" s="19" t="s">
        <v>227</v>
      </c>
      <c r="D99" s="6" t="s">
        <v>58</v>
      </c>
      <c r="E99" s="11">
        <v>75</v>
      </c>
      <c r="F99" s="11"/>
      <c r="G99" s="11">
        <f t="shared" si="12"/>
        <v>0</v>
      </c>
      <c r="H99" s="6" t="s">
        <v>15</v>
      </c>
      <c r="I99" s="3"/>
      <c r="J99" s="3"/>
    </row>
    <row r="100" spans="1:10" ht="15">
      <c r="A100" s="6" t="s">
        <v>15</v>
      </c>
      <c r="B100" s="6" t="s">
        <v>228</v>
      </c>
      <c r="C100" s="19" t="s">
        <v>229</v>
      </c>
      <c r="D100" s="6" t="s">
        <v>204</v>
      </c>
      <c r="E100" s="11">
        <v>42</v>
      </c>
      <c r="F100" s="11"/>
      <c r="G100" s="11">
        <f t="shared" si="12"/>
        <v>0</v>
      </c>
      <c r="H100" s="6" t="s">
        <v>15</v>
      </c>
      <c r="I100" s="3"/>
      <c r="J100" s="3"/>
    </row>
    <row r="101" spans="1:10" ht="15">
      <c r="A101" s="6" t="s">
        <v>15</v>
      </c>
      <c r="B101" s="6" t="s">
        <v>230</v>
      </c>
      <c r="C101" s="19" t="s">
        <v>231</v>
      </c>
      <c r="D101" s="6" t="s">
        <v>204</v>
      </c>
      <c r="E101" s="11">
        <v>35</v>
      </c>
      <c r="F101" s="11"/>
      <c r="G101" s="11">
        <f t="shared" si="12"/>
        <v>0</v>
      </c>
      <c r="H101" s="6" t="s">
        <v>15</v>
      </c>
      <c r="I101" s="3"/>
      <c r="J101" s="3"/>
    </row>
    <row r="102" spans="1:10" ht="15">
      <c r="A102" s="6" t="s">
        <v>15</v>
      </c>
      <c r="B102" s="6" t="s">
        <v>232</v>
      </c>
      <c r="C102" s="19" t="s">
        <v>233</v>
      </c>
      <c r="D102" s="6" t="s">
        <v>207</v>
      </c>
      <c r="E102" s="11">
        <v>6</v>
      </c>
      <c r="F102" s="11"/>
      <c r="G102" s="11">
        <f t="shared" si="12"/>
        <v>0</v>
      </c>
      <c r="H102" s="6" t="s">
        <v>15</v>
      </c>
      <c r="I102" s="3"/>
      <c r="J102" s="3"/>
    </row>
    <row r="103" spans="1:10" ht="15">
      <c r="A103" s="6" t="s">
        <v>15</v>
      </c>
      <c r="B103" s="6" t="s">
        <v>234</v>
      </c>
      <c r="C103" s="19" t="s">
        <v>235</v>
      </c>
      <c r="D103" s="6" t="s">
        <v>144</v>
      </c>
      <c r="E103" s="11">
        <v>16</v>
      </c>
      <c r="F103" s="11"/>
      <c r="G103" s="11">
        <f t="shared" si="12"/>
        <v>0</v>
      </c>
      <c r="H103" s="6" t="s">
        <v>15</v>
      </c>
      <c r="I103" s="3"/>
      <c r="J103" s="3"/>
    </row>
    <row r="104" spans="1:10" ht="15">
      <c r="A104" s="13" t="s">
        <v>15</v>
      </c>
      <c r="B104" s="13" t="s">
        <v>15</v>
      </c>
      <c r="C104" s="21" t="s">
        <v>236</v>
      </c>
      <c r="D104" s="13" t="s">
        <v>15</v>
      </c>
      <c r="E104" s="14"/>
      <c r="F104" s="14"/>
      <c r="G104" s="14"/>
      <c r="H104" s="13" t="s">
        <v>15</v>
      </c>
      <c r="I104" s="3"/>
      <c r="J104" s="3"/>
    </row>
    <row r="105" spans="1:10" ht="15">
      <c r="A105" s="6" t="s">
        <v>15</v>
      </c>
      <c r="B105" s="6" t="s">
        <v>237</v>
      </c>
      <c r="C105" s="19" t="s">
        <v>238</v>
      </c>
      <c r="D105" s="6" t="s">
        <v>207</v>
      </c>
      <c r="E105" s="11">
        <v>40</v>
      </c>
      <c r="F105" s="11"/>
      <c r="G105" s="11">
        <f t="shared" si="12"/>
        <v>0</v>
      </c>
      <c r="H105" s="6" t="s">
        <v>15</v>
      </c>
      <c r="I105" s="3"/>
      <c r="J105" s="3"/>
    </row>
    <row r="106" spans="1:10" ht="15">
      <c r="A106" s="13" t="s">
        <v>15</v>
      </c>
      <c r="B106" s="13" t="s">
        <v>15</v>
      </c>
      <c r="C106" s="21" t="s">
        <v>239</v>
      </c>
      <c r="D106" s="13" t="s">
        <v>15</v>
      </c>
      <c r="E106" s="14"/>
      <c r="F106" s="14"/>
      <c r="G106" s="14"/>
      <c r="H106" s="13" t="s">
        <v>15</v>
      </c>
      <c r="I106" s="3"/>
      <c r="J106" s="3"/>
    </row>
    <row r="107" spans="1:10" ht="15">
      <c r="A107" s="6" t="s">
        <v>15</v>
      </c>
      <c r="B107" s="6" t="s">
        <v>240</v>
      </c>
      <c r="C107" s="19" t="s">
        <v>241</v>
      </c>
      <c r="D107" s="6" t="s">
        <v>71</v>
      </c>
      <c r="E107" s="11">
        <v>2</v>
      </c>
      <c r="F107" s="11"/>
      <c r="G107" s="11">
        <f t="shared" si="12"/>
        <v>0</v>
      </c>
      <c r="H107" s="6" t="s">
        <v>15</v>
      </c>
      <c r="I107" s="3"/>
      <c r="J107" s="3"/>
    </row>
    <row r="108" spans="1:10" ht="15">
      <c r="A108" s="6" t="s">
        <v>15</v>
      </c>
      <c r="B108" s="6" t="s">
        <v>242</v>
      </c>
      <c r="C108" s="19" t="s">
        <v>243</v>
      </c>
      <c r="D108" s="6" t="s">
        <v>144</v>
      </c>
      <c r="E108" s="11">
        <v>18</v>
      </c>
      <c r="F108" s="11"/>
      <c r="G108" s="11">
        <f t="shared" si="12"/>
        <v>0</v>
      </c>
      <c r="H108" s="6" t="s">
        <v>15</v>
      </c>
      <c r="I108" s="3"/>
      <c r="J108" s="3"/>
    </row>
    <row r="109" spans="1:10" ht="15">
      <c r="A109" s="13" t="s">
        <v>15</v>
      </c>
      <c r="B109" s="13" t="s">
        <v>15</v>
      </c>
      <c r="C109" s="21" t="s">
        <v>244</v>
      </c>
      <c r="D109" s="13" t="s">
        <v>15</v>
      </c>
      <c r="E109" s="14"/>
      <c r="F109" s="14"/>
      <c r="G109" s="14"/>
      <c r="H109" s="13" t="s">
        <v>15</v>
      </c>
      <c r="I109" s="3"/>
      <c r="J109" s="3"/>
    </row>
    <row r="110" spans="1:10" ht="15">
      <c r="A110" s="13" t="s">
        <v>15</v>
      </c>
      <c r="B110" s="13" t="s">
        <v>15</v>
      </c>
      <c r="C110" s="21" t="s">
        <v>245</v>
      </c>
      <c r="D110" s="13" t="s">
        <v>15</v>
      </c>
      <c r="E110" s="14"/>
      <c r="F110" s="14"/>
      <c r="G110" s="14"/>
      <c r="H110" s="13" t="s">
        <v>15</v>
      </c>
      <c r="I110" s="3"/>
      <c r="J110" s="3"/>
    </row>
    <row r="111" spans="1:10" ht="15">
      <c r="A111" s="6" t="s">
        <v>15</v>
      </c>
      <c r="B111" s="6" t="s">
        <v>246</v>
      </c>
      <c r="C111" s="19" t="s">
        <v>247</v>
      </c>
      <c r="D111" s="6" t="s">
        <v>71</v>
      </c>
      <c r="E111" s="11">
        <v>2</v>
      </c>
      <c r="F111" s="11"/>
      <c r="G111" s="11">
        <f aca="true" t="shared" si="13" ref="G111">F111*E111</f>
        <v>0</v>
      </c>
      <c r="H111" s="6" t="s">
        <v>15</v>
      </c>
      <c r="I111" s="3"/>
      <c r="J111" s="3"/>
    </row>
    <row r="112" spans="1:10" ht="15">
      <c r="A112" s="4" t="s">
        <v>15</v>
      </c>
      <c r="B112" s="4" t="s">
        <v>15</v>
      </c>
      <c r="C112" s="20" t="s">
        <v>248</v>
      </c>
      <c r="D112" s="4" t="s">
        <v>15</v>
      </c>
      <c r="E112" s="12"/>
      <c r="F112" s="12"/>
      <c r="G112" s="12">
        <f>SUM(G83:G111)</f>
        <v>0</v>
      </c>
      <c r="H112" s="4" t="s">
        <v>15</v>
      </c>
      <c r="I112" s="3"/>
      <c r="J112" s="3"/>
    </row>
    <row r="113" spans="1:10" ht="15">
      <c r="A113" s="6" t="s">
        <v>15</v>
      </c>
      <c r="B113" s="6" t="s">
        <v>15</v>
      </c>
      <c r="C113" s="19" t="s">
        <v>15</v>
      </c>
      <c r="D113" s="6" t="s">
        <v>15</v>
      </c>
      <c r="E113" s="11"/>
      <c r="F113" s="11"/>
      <c r="G113" s="11"/>
      <c r="H113" s="6" t="s">
        <v>15</v>
      </c>
      <c r="I113" s="3"/>
      <c r="J113" s="3"/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6" r:id="rId1"/>
  <headerFooter>
    <oddHeader>&amp;RPokud je uveden referenční výrobek, může být nahrazen rovnocenným řešením dle ust. § 89 odst. 6 zákona č. 134/2016 Sb.</oddHeader>
    <oddFooter>&amp;CStránka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9A7F5D17D8124985392A84E3E8F0BE" ma:contentTypeVersion="12" ma:contentTypeDescription="Vytvoří nový dokument" ma:contentTypeScope="" ma:versionID="38da3f9ad1a2b1b0c4bf957b40ae0411">
  <xsd:schema xmlns:xsd="http://www.w3.org/2001/XMLSchema" xmlns:xs="http://www.w3.org/2001/XMLSchema" xmlns:p="http://schemas.microsoft.com/office/2006/metadata/properties" xmlns:ns2="d22cdbf5-21d3-4e94-a1bc-172a6aef4611" xmlns:ns3="42c2b2df-6fc6-40e4-b326-31ea145342c8" targetNamespace="http://schemas.microsoft.com/office/2006/metadata/properties" ma:root="true" ma:fieldsID="eb37f1e1db8e6ae1603ea360a0244c90" ns2:_="" ns3:_="">
    <xsd:import namespace="d22cdbf5-21d3-4e94-a1bc-172a6aef4611"/>
    <xsd:import namespace="42c2b2df-6fc6-40e4-b326-31ea145342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cdbf5-21d3-4e94-a1bc-172a6aef46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2b2df-6fc6-40e4-b326-31ea145342c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DD3023-61E6-4AD0-B92E-B39FA1C6869E}"/>
</file>

<file path=customXml/itemProps2.xml><?xml version="1.0" encoding="utf-8"?>
<ds:datastoreItem xmlns:ds="http://schemas.openxmlformats.org/officeDocument/2006/customXml" ds:itemID="{E6FE25E3-DD8D-4CBF-BCAB-74E6CF2CEF85}"/>
</file>

<file path=customXml/itemProps3.xml><?xml version="1.0" encoding="utf-8"?>
<ds:datastoreItem xmlns:ds="http://schemas.openxmlformats.org/officeDocument/2006/customXml" ds:itemID="{87205A3A-DD80-4E47-9563-8575FEBDCF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mspacek</dc:creator>
  <cp:keywords/>
  <dc:description/>
  <cp:lastModifiedBy>mspacek</cp:lastModifiedBy>
  <cp:lastPrinted>2021-01-15T08:52:54Z</cp:lastPrinted>
  <dcterms:created xsi:type="dcterms:W3CDTF">2020-06-12T05:05:02Z</dcterms:created>
  <dcterms:modified xsi:type="dcterms:W3CDTF">2021-06-28T13:18:19Z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0x010100A49A7F5D17D8124985392A84E3E8F0BE</vt:lpwstr>
  </property>
</Properties>
</file>