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atka\2020\19-015-5  Nová budova EkF - přístavba H c areálu VŚB-TUO\Expedice\VV\"/>
    </mc:Choice>
  </mc:AlternateContent>
  <xr:revisionPtr revIDLastSave="0" documentId="8_{5FF0088B-A311-4293-B0A0-F0C4918C4D2E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10 110.5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110 110.52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110 110.52 Pol'!$A$1:$X$438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G42" i="1"/>
  <c r="F42" i="1"/>
  <c r="I42" i="1" s="1"/>
  <c r="G41" i="1"/>
  <c r="F41" i="1"/>
  <c r="G39" i="1"/>
  <c r="F39" i="1"/>
  <c r="G437" i="12"/>
  <c r="BA418" i="12"/>
  <c r="BA416" i="12"/>
  <c r="BA414" i="12"/>
  <c r="BA412" i="12"/>
  <c r="BA410" i="12"/>
  <c r="BA408" i="12"/>
  <c r="BA406" i="12"/>
  <c r="BA404" i="12"/>
  <c r="BA402" i="12"/>
  <c r="BA400" i="12"/>
  <c r="BA398" i="12"/>
  <c r="BA382" i="12"/>
  <c r="BA380" i="12"/>
  <c r="BA378" i="12"/>
  <c r="BA376" i="12"/>
  <c r="BA374" i="12"/>
  <c r="BA365" i="12"/>
  <c r="BA290" i="12"/>
  <c r="BA285" i="12"/>
  <c r="BA258" i="12"/>
  <c r="BA256" i="12"/>
  <c r="BA254" i="12"/>
  <c r="BA252" i="12"/>
  <c r="BA250" i="12"/>
  <c r="BA248" i="12"/>
  <c r="BA246" i="12"/>
  <c r="BA244" i="12"/>
  <c r="BA242" i="12"/>
  <c r="BA240" i="12"/>
  <c r="BA238" i="12"/>
  <c r="BA236" i="12"/>
  <c r="BA234" i="12"/>
  <c r="BA232" i="12"/>
  <c r="BA230" i="12"/>
  <c r="BA228" i="12"/>
  <c r="BA226" i="12"/>
  <c r="BA224" i="12"/>
  <c r="BA222" i="12"/>
  <c r="BA220" i="12"/>
  <c r="BA218" i="12"/>
  <c r="BA206" i="12"/>
  <c r="BA204" i="12"/>
  <c r="BA202" i="12"/>
  <c r="BA200" i="12"/>
  <c r="BA198" i="12"/>
  <c r="BA196" i="12"/>
  <c r="BA194" i="12"/>
  <c r="BA192" i="12"/>
  <c r="BA190" i="12"/>
  <c r="BA176" i="12"/>
  <c r="BA174" i="12"/>
  <c r="BA41" i="12"/>
  <c r="BA39" i="12"/>
  <c r="BA34" i="12"/>
  <c r="BA30" i="12"/>
  <c r="BA27" i="12"/>
  <c r="BA25" i="12"/>
  <c r="BA23" i="12"/>
  <c r="BA21" i="12"/>
  <c r="BA19" i="12"/>
  <c r="BA17" i="12"/>
  <c r="BA15" i="12"/>
  <c r="BA10" i="12"/>
  <c r="G8" i="12"/>
  <c r="V8" i="12"/>
  <c r="G9" i="12"/>
  <c r="I9" i="12"/>
  <c r="I8" i="12" s="1"/>
  <c r="K9" i="12"/>
  <c r="K8" i="12" s="1"/>
  <c r="M9" i="12"/>
  <c r="M8" i="12" s="1"/>
  <c r="O9" i="12"/>
  <c r="Q9" i="12"/>
  <c r="Q8" i="12" s="1"/>
  <c r="V9" i="12"/>
  <c r="G11" i="12"/>
  <c r="I11" i="12"/>
  <c r="K11" i="12"/>
  <c r="M11" i="12"/>
  <c r="O11" i="12"/>
  <c r="O8" i="12" s="1"/>
  <c r="Q11" i="12"/>
  <c r="V11" i="12"/>
  <c r="G12" i="12"/>
  <c r="I12" i="12"/>
  <c r="K12" i="12"/>
  <c r="M12" i="12"/>
  <c r="O12" i="12"/>
  <c r="Q12" i="12"/>
  <c r="V12" i="12"/>
  <c r="G14" i="12"/>
  <c r="M14" i="12" s="1"/>
  <c r="I14" i="12"/>
  <c r="I13" i="12" s="1"/>
  <c r="K14" i="12"/>
  <c r="O14" i="12"/>
  <c r="O13" i="12" s="1"/>
  <c r="Q14" i="12"/>
  <c r="Q13" i="12" s="1"/>
  <c r="V14" i="12"/>
  <c r="G16" i="12"/>
  <c r="M16" i="12" s="1"/>
  <c r="I16" i="12"/>
  <c r="K16" i="12"/>
  <c r="O16" i="12"/>
  <c r="Q16" i="12"/>
  <c r="V16" i="12"/>
  <c r="V13" i="12" s="1"/>
  <c r="G18" i="12"/>
  <c r="I18" i="12"/>
  <c r="K18" i="12"/>
  <c r="M18" i="12"/>
  <c r="O18" i="12"/>
  <c r="Q18" i="12"/>
  <c r="V18" i="12"/>
  <c r="G20" i="12"/>
  <c r="I20" i="12"/>
  <c r="K20" i="12"/>
  <c r="K13" i="12" s="1"/>
  <c r="M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1" i="12"/>
  <c r="I31" i="12"/>
  <c r="K31" i="12"/>
  <c r="M31" i="12"/>
  <c r="O31" i="12"/>
  <c r="Q31" i="12"/>
  <c r="V31" i="12"/>
  <c r="O32" i="12"/>
  <c r="G33" i="12"/>
  <c r="I33" i="12"/>
  <c r="I32" i="12" s="1"/>
  <c r="K33" i="12"/>
  <c r="M33" i="12"/>
  <c r="M32" i="12" s="1"/>
  <c r="O33" i="12"/>
  <c r="Q33" i="12"/>
  <c r="Q32" i="12" s="1"/>
  <c r="V33" i="12"/>
  <c r="G35" i="12"/>
  <c r="M35" i="12" s="1"/>
  <c r="I35" i="12"/>
  <c r="K35" i="12"/>
  <c r="K32" i="12" s="1"/>
  <c r="O35" i="12"/>
  <c r="Q35" i="12"/>
  <c r="V35" i="12"/>
  <c r="V32" i="12" s="1"/>
  <c r="G36" i="12"/>
  <c r="I36" i="12"/>
  <c r="K36" i="12"/>
  <c r="M36" i="12"/>
  <c r="O36" i="12"/>
  <c r="Q36" i="12"/>
  <c r="V36" i="12"/>
  <c r="G37" i="12"/>
  <c r="V37" i="12"/>
  <c r="G38" i="12"/>
  <c r="I38" i="12"/>
  <c r="I37" i="12" s="1"/>
  <c r="K38" i="12"/>
  <c r="M38" i="12"/>
  <c r="O38" i="12"/>
  <c r="Q38" i="12"/>
  <c r="Q37" i="12" s="1"/>
  <c r="V38" i="12"/>
  <c r="G40" i="12"/>
  <c r="M40" i="12" s="1"/>
  <c r="I40" i="12"/>
  <c r="K40" i="12"/>
  <c r="K37" i="12" s="1"/>
  <c r="O40" i="12"/>
  <c r="O37" i="12" s="1"/>
  <c r="Q40" i="12"/>
  <c r="V40" i="12"/>
  <c r="G42" i="12"/>
  <c r="I42" i="12"/>
  <c r="K42" i="12"/>
  <c r="M42" i="12"/>
  <c r="O42" i="12"/>
  <c r="Q42" i="12"/>
  <c r="V42" i="12"/>
  <c r="G44" i="12"/>
  <c r="I44" i="12"/>
  <c r="I43" i="12" s="1"/>
  <c r="K44" i="12"/>
  <c r="M44" i="12"/>
  <c r="O44" i="12"/>
  <c r="Q44" i="12"/>
  <c r="Q43" i="12" s="1"/>
  <c r="V44" i="12"/>
  <c r="G45" i="12"/>
  <c r="M45" i="12" s="1"/>
  <c r="I45" i="12"/>
  <c r="K45" i="12"/>
  <c r="O45" i="12"/>
  <c r="O43" i="12" s="1"/>
  <c r="Q45" i="12"/>
  <c r="V45" i="12"/>
  <c r="V43" i="12" s="1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M49" i="12" s="1"/>
  <c r="I49" i="12"/>
  <c r="K49" i="12"/>
  <c r="K43" i="12" s="1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I54" i="12"/>
  <c r="K54" i="12"/>
  <c r="M54" i="12"/>
  <c r="O54" i="12"/>
  <c r="Q54" i="12"/>
  <c r="V54" i="12"/>
  <c r="G55" i="12"/>
  <c r="M55" i="12" s="1"/>
  <c r="I55" i="12"/>
  <c r="K55" i="12"/>
  <c r="O55" i="12"/>
  <c r="Q55" i="12"/>
  <c r="V55" i="12"/>
  <c r="G57" i="12"/>
  <c r="I57" i="12"/>
  <c r="K57" i="12"/>
  <c r="M57" i="12"/>
  <c r="O57" i="12"/>
  <c r="Q57" i="12"/>
  <c r="V57" i="12"/>
  <c r="G59" i="12"/>
  <c r="M59" i="12" s="1"/>
  <c r="I59" i="12"/>
  <c r="K59" i="12"/>
  <c r="O59" i="12"/>
  <c r="Q59" i="12"/>
  <c r="V59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90" i="12"/>
  <c r="I90" i="12"/>
  <c r="K90" i="12"/>
  <c r="M90" i="12"/>
  <c r="O90" i="12"/>
  <c r="Q90" i="12"/>
  <c r="V90" i="12"/>
  <c r="G92" i="12"/>
  <c r="I92" i="12"/>
  <c r="I91" i="12" s="1"/>
  <c r="K92" i="12"/>
  <c r="M92" i="12"/>
  <c r="O92" i="12"/>
  <c r="Q92" i="12"/>
  <c r="Q91" i="12" s="1"/>
  <c r="V92" i="12"/>
  <c r="G93" i="12"/>
  <c r="M93" i="12" s="1"/>
  <c r="I93" i="12"/>
  <c r="K93" i="12"/>
  <c r="K91" i="12" s="1"/>
  <c r="O93" i="12"/>
  <c r="Q93" i="12"/>
  <c r="V93" i="12"/>
  <c r="V91" i="12" s="1"/>
  <c r="G96" i="12"/>
  <c r="I96" i="12"/>
  <c r="K96" i="12"/>
  <c r="M96" i="12"/>
  <c r="O96" i="12"/>
  <c r="Q96" i="12"/>
  <c r="V96" i="12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O91" i="12" s="1"/>
  <c r="Q103" i="12"/>
  <c r="V103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20" i="12"/>
  <c r="M120" i="12" s="1"/>
  <c r="I120" i="12"/>
  <c r="K120" i="12"/>
  <c r="O120" i="12"/>
  <c r="Q120" i="12"/>
  <c r="V120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I135" i="12"/>
  <c r="K135" i="12"/>
  <c r="M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I139" i="12"/>
  <c r="K139" i="12"/>
  <c r="M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I143" i="12"/>
  <c r="K143" i="12"/>
  <c r="M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I145" i="12"/>
  <c r="K145" i="12"/>
  <c r="M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I147" i="12"/>
  <c r="K147" i="12"/>
  <c r="M147" i="12"/>
  <c r="O147" i="12"/>
  <c r="Q147" i="12"/>
  <c r="V147" i="12"/>
  <c r="G149" i="12"/>
  <c r="M149" i="12" s="1"/>
  <c r="I149" i="12"/>
  <c r="K149" i="12"/>
  <c r="O149" i="12"/>
  <c r="Q149" i="12"/>
  <c r="V149" i="12"/>
  <c r="G151" i="12"/>
  <c r="I151" i="12"/>
  <c r="K151" i="12"/>
  <c r="M151" i="12"/>
  <c r="O151" i="12"/>
  <c r="Q151" i="12"/>
  <c r="V151" i="12"/>
  <c r="G153" i="12"/>
  <c r="M153" i="12" s="1"/>
  <c r="I153" i="12"/>
  <c r="K153" i="12"/>
  <c r="O153" i="12"/>
  <c r="Q153" i="12"/>
  <c r="V153" i="12"/>
  <c r="G155" i="12"/>
  <c r="I155" i="12"/>
  <c r="K155" i="12"/>
  <c r="M155" i="12"/>
  <c r="O155" i="12"/>
  <c r="Q155" i="12"/>
  <c r="V155" i="12"/>
  <c r="G157" i="12"/>
  <c r="M157" i="12" s="1"/>
  <c r="I157" i="12"/>
  <c r="K157" i="12"/>
  <c r="O157" i="12"/>
  <c r="Q157" i="12"/>
  <c r="V157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I161" i="12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I163" i="12"/>
  <c r="K163" i="12"/>
  <c r="M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I167" i="12"/>
  <c r="K167" i="12"/>
  <c r="M167" i="12"/>
  <c r="O167" i="12"/>
  <c r="Q167" i="12"/>
  <c r="V167" i="12"/>
  <c r="G168" i="12"/>
  <c r="M168" i="12" s="1"/>
  <c r="I168" i="12"/>
  <c r="K168" i="12"/>
  <c r="O168" i="12"/>
  <c r="Q168" i="12"/>
  <c r="V168" i="12"/>
  <c r="G170" i="12"/>
  <c r="I170" i="12"/>
  <c r="K170" i="12"/>
  <c r="M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5" i="12"/>
  <c r="I175" i="12"/>
  <c r="K175" i="12"/>
  <c r="M175" i="12"/>
  <c r="O175" i="12"/>
  <c r="Q175" i="12"/>
  <c r="V175" i="12"/>
  <c r="G177" i="12"/>
  <c r="M177" i="12" s="1"/>
  <c r="I177" i="12"/>
  <c r="K177" i="12"/>
  <c r="O177" i="12"/>
  <c r="Q177" i="12"/>
  <c r="V177" i="12"/>
  <c r="G182" i="12"/>
  <c r="I182" i="12"/>
  <c r="K182" i="12"/>
  <c r="M182" i="12"/>
  <c r="O182" i="12"/>
  <c r="Q182" i="12"/>
  <c r="V182" i="12"/>
  <c r="G184" i="12"/>
  <c r="M184" i="12" s="1"/>
  <c r="I184" i="12"/>
  <c r="K184" i="12"/>
  <c r="O184" i="12"/>
  <c r="Q184" i="12"/>
  <c r="V184" i="12"/>
  <c r="G185" i="12"/>
  <c r="I185" i="12"/>
  <c r="K185" i="12"/>
  <c r="M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I189" i="12"/>
  <c r="K189" i="12"/>
  <c r="M189" i="12"/>
  <c r="O189" i="12"/>
  <c r="Q189" i="12"/>
  <c r="V189" i="12"/>
  <c r="G191" i="12"/>
  <c r="M191" i="12" s="1"/>
  <c r="I191" i="12"/>
  <c r="K191" i="12"/>
  <c r="O191" i="12"/>
  <c r="Q191" i="12"/>
  <c r="V191" i="12"/>
  <c r="G193" i="12"/>
  <c r="I193" i="12"/>
  <c r="K193" i="12"/>
  <c r="M193" i="12"/>
  <c r="O193" i="12"/>
  <c r="Q193" i="12"/>
  <c r="V193" i="12"/>
  <c r="G195" i="12"/>
  <c r="M195" i="12" s="1"/>
  <c r="I195" i="12"/>
  <c r="K195" i="12"/>
  <c r="O195" i="12"/>
  <c r="Q195" i="12"/>
  <c r="V195" i="12"/>
  <c r="G197" i="12"/>
  <c r="I197" i="12"/>
  <c r="K197" i="12"/>
  <c r="M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I201" i="12"/>
  <c r="K201" i="12"/>
  <c r="M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I209" i="12"/>
  <c r="K209" i="12"/>
  <c r="M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5" i="12"/>
  <c r="I215" i="12"/>
  <c r="I214" i="12" s="1"/>
  <c r="K215" i="12"/>
  <c r="M215" i="12"/>
  <c r="O215" i="12"/>
  <c r="Q215" i="12"/>
  <c r="Q214" i="12" s="1"/>
  <c r="V215" i="12"/>
  <c r="G216" i="12"/>
  <c r="M216" i="12" s="1"/>
  <c r="I216" i="12"/>
  <c r="K216" i="12"/>
  <c r="O216" i="12"/>
  <c r="O214" i="12" s="1"/>
  <c r="Q216" i="12"/>
  <c r="V216" i="12"/>
  <c r="V214" i="12" s="1"/>
  <c r="G217" i="12"/>
  <c r="I217" i="12"/>
  <c r="K217" i="12"/>
  <c r="M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I221" i="12"/>
  <c r="K221" i="12"/>
  <c r="M221" i="12"/>
  <c r="O221" i="12"/>
  <c r="Q221" i="12"/>
  <c r="V221" i="12"/>
  <c r="G223" i="12"/>
  <c r="M223" i="12" s="1"/>
  <c r="I223" i="12"/>
  <c r="K223" i="12"/>
  <c r="K214" i="12" s="1"/>
  <c r="O223" i="12"/>
  <c r="Q223" i="12"/>
  <c r="V223" i="12"/>
  <c r="G225" i="12"/>
  <c r="I225" i="12"/>
  <c r="K225" i="12"/>
  <c r="M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3" i="12"/>
  <c r="I233" i="12"/>
  <c r="K233" i="12"/>
  <c r="M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I237" i="12"/>
  <c r="K237" i="12"/>
  <c r="M237" i="12"/>
  <c r="O237" i="12"/>
  <c r="Q237" i="12"/>
  <c r="V237" i="12"/>
  <c r="G239" i="12"/>
  <c r="M239" i="12" s="1"/>
  <c r="I239" i="12"/>
  <c r="K239" i="12"/>
  <c r="O239" i="12"/>
  <c r="Q239" i="12"/>
  <c r="V239" i="12"/>
  <c r="G241" i="12"/>
  <c r="I241" i="12"/>
  <c r="K241" i="12"/>
  <c r="M241" i="12"/>
  <c r="O241" i="12"/>
  <c r="Q241" i="12"/>
  <c r="V241" i="12"/>
  <c r="G243" i="12"/>
  <c r="I243" i="12"/>
  <c r="K243" i="12"/>
  <c r="M243" i="12"/>
  <c r="O243" i="12"/>
  <c r="Q243" i="12"/>
  <c r="V243" i="12"/>
  <c r="G245" i="12"/>
  <c r="I245" i="12"/>
  <c r="K245" i="12"/>
  <c r="M245" i="12"/>
  <c r="O245" i="12"/>
  <c r="Q245" i="12"/>
  <c r="V245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1" i="12"/>
  <c r="M251" i="12" s="1"/>
  <c r="I251" i="12"/>
  <c r="K251" i="12"/>
  <c r="O251" i="12"/>
  <c r="Q251" i="12"/>
  <c r="V251" i="12"/>
  <c r="G253" i="12"/>
  <c r="I253" i="12"/>
  <c r="K253" i="12"/>
  <c r="M253" i="12"/>
  <c r="O253" i="12"/>
  <c r="Q253" i="12"/>
  <c r="V253" i="12"/>
  <c r="G255" i="12"/>
  <c r="I255" i="12"/>
  <c r="K255" i="12"/>
  <c r="M255" i="12"/>
  <c r="O255" i="12"/>
  <c r="Q255" i="12"/>
  <c r="V255" i="12"/>
  <c r="G257" i="12"/>
  <c r="I257" i="12"/>
  <c r="K257" i="12"/>
  <c r="M257" i="12"/>
  <c r="O257" i="12"/>
  <c r="Q257" i="12"/>
  <c r="V257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I262" i="12"/>
  <c r="K262" i="12"/>
  <c r="M262" i="12"/>
  <c r="O262" i="12"/>
  <c r="Q262" i="12"/>
  <c r="V262" i="12"/>
  <c r="G263" i="12"/>
  <c r="I263" i="12"/>
  <c r="K263" i="12"/>
  <c r="M263" i="12"/>
  <c r="O263" i="12"/>
  <c r="Q263" i="12"/>
  <c r="V263" i="12"/>
  <c r="G264" i="12"/>
  <c r="I264" i="12"/>
  <c r="K264" i="12"/>
  <c r="M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8" i="12"/>
  <c r="I268" i="12"/>
  <c r="K268" i="12"/>
  <c r="M268" i="12"/>
  <c r="O268" i="12"/>
  <c r="Q268" i="12"/>
  <c r="V268" i="12"/>
  <c r="G269" i="12"/>
  <c r="I269" i="12"/>
  <c r="K269" i="12"/>
  <c r="M269" i="12"/>
  <c r="O269" i="12"/>
  <c r="Q269" i="12"/>
  <c r="V269" i="12"/>
  <c r="G270" i="12"/>
  <c r="I270" i="12"/>
  <c r="K270" i="12"/>
  <c r="M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I274" i="12"/>
  <c r="K274" i="12"/>
  <c r="M274" i="12"/>
  <c r="O274" i="12"/>
  <c r="Q274" i="12"/>
  <c r="V274" i="12"/>
  <c r="G275" i="12"/>
  <c r="I275" i="12"/>
  <c r="K275" i="12"/>
  <c r="M275" i="12"/>
  <c r="O275" i="12"/>
  <c r="Q275" i="12"/>
  <c r="V275" i="12"/>
  <c r="G276" i="12"/>
  <c r="I276" i="12"/>
  <c r="K276" i="12"/>
  <c r="M276" i="12"/>
  <c r="O276" i="12"/>
  <c r="Q276" i="12"/>
  <c r="V276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79" i="12"/>
  <c r="M279" i="12" s="1"/>
  <c r="I279" i="12"/>
  <c r="K279" i="12"/>
  <c r="O279" i="12"/>
  <c r="Q279" i="12"/>
  <c r="V279" i="12"/>
  <c r="G280" i="12"/>
  <c r="I280" i="12"/>
  <c r="K280" i="12"/>
  <c r="M280" i="12"/>
  <c r="O280" i="12"/>
  <c r="Q280" i="12"/>
  <c r="V280" i="12"/>
  <c r="G281" i="12"/>
  <c r="I281" i="12"/>
  <c r="K281" i="12"/>
  <c r="M281" i="12"/>
  <c r="O281" i="12"/>
  <c r="Q281" i="12"/>
  <c r="V281" i="12"/>
  <c r="G282" i="12"/>
  <c r="I282" i="12"/>
  <c r="K282" i="12"/>
  <c r="M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M284" i="12" s="1"/>
  <c r="I284" i="12"/>
  <c r="K284" i="12"/>
  <c r="O284" i="12"/>
  <c r="Q284" i="12"/>
  <c r="V284" i="12"/>
  <c r="G286" i="12"/>
  <c r="M286" i="12" s="1"/>
  <c r="I286" i="12"/>
  <c r="K286" i="12"/>
  <c r="O286" i="12"/>
  <c r="Q286" i="12"/>
  <c r="V286" i="12"/>
  <c r="G288" i="12"/>
  <c r="Q288" i="12"/>
  <c r="V288" i="12"/>
  <c r="G289" i="12"/>
  <c r="I289" i="12"/>
  <c r="K289" i="12"/>
  <c r="K288" i="12" s="1"/>
  <c r="M289" i="12"/>
  <c r="O289" i="12"/>
  <c r="O288" i="12" s="1"/>
  <c r="Q289" i="12"/>
  <c r="V289" i="12"/>
  <c r="G291" i="12"/>
  <c r="I291" i="12"/>
  <c r="I288" i="12" s="1"/>
  <c r="K291" i="12"/>
  <c r="M291" i="12"/>
  <c r="M288" i="12" s="1"/>
  <c r="O291" i="12"/>
  <c r="Q291" i="12"/>
  <c r="V291" i="12"/>
  <c r="G293" i="12"/>
  <c r="M293" i="12" s="1"/>
  <c r="I293" i="12"/>
  <c r="I292" i="12" s="1"/>
  <c r="K293" i="12"/>
  <c r="O293" i="12"/>
  <c r="Q293" i="12"/>
  <c r="Q292" i="12" s="1"/>
  <c r="V293" i="12"/>
  <c r="G294" i="12"/>
  <c r="M294" i="12" s="1"/>
  <c r="I294" i="12"/>
  <c r="K294" i="12"/>
  <c r="O294" i="12"/>
  <c r="O292" i="12" s="1"/>
  <c r="Q294" i="12"/>
  <c r="V294" i="12"/>
  <c r="V292" i="12" s="1"/>
  <c r="G295" i="12"/>
  <c r="I295" i="12"/>
  <c r="K295" i="12"/>
  <c r="M295" i="12"/>
  <c r="O295" i="12"/>
  <c r="Q295" i="12"/>
  <c r="V295" i="12"/>
  <c r="G296" i="12"/>
  <c r="I296" i="12"/>
  <c r="K296" i="12"/>
  <c r="K292" i="12" s="1"/>
  <c r="M296" i="12"/>
  <c r="O296" i="12"/>
  <c r="Q296" i="12"/>
  <c r="V296" i="12"/>
  <c r="G297" i="12"/>
  <c r="I297" i="12"/>
  <c r="K297" i="12"/>
  <c r="M297" i="12"/>
  <c r="O297" i="12"/>
  <c r="Q297" i="12"/>
  <c r="V297" i="12"/>
  <c r="G299" i="12"/>
  <c r="M299" i="12" s="1"/>
  <c r="I299" i="12"/>
  <c r="K299" i="12"/>
  <c r="O299" i="12"/>
  <c r="Q299" i="12"/>
  <c r="V299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I305" i="12"/>
  <c r="K305" i="12"/>
  <c r="M305" i="12"/>
  <c r="O305" i="12"/>
  <c r="Q305" i="12"/>
  <c r="V305" i="12"/>
  <c r="G307" i="12"/>
  <c r="I307" i="12"/>
  <c r="K307" i="12"/>
  <c r="M307" i="12"/>
  <c r="O307" i="12"/>
  <c r="Q307" i="12"/>
  <c r="V307" i="12"/>
  <c r="G309" i="12"/>
  <c r="I309" i="12"/>
  <c r="K309" i="12"/>
  <c r="M309" i="12"/>
  <c r="O309" i="12"/>
  <c r="Q309" i="12"/>
  <c r="V309" i="12"/>
  <c r="G311" i="12"/>
  <c r="M311" i="12" s="1"/>
  <c r="I311" i="12"/>
  <c r="K311" i="12"/>
  <c r="O311" i="12"/>
  <c r="Q311" i="12"/>
  <c r="V311" i="12"/>
  <c r="G313" i="12"/>
  <c r="M313" i="12" s="1"/>
  <c r="I313" i="12"/>
  <c r="K313" i="12"/>
  <c r="O313" i="12"/>
  <c r="Q313" i="12"/>
  <c r="V313" i="12"/>
  <c r="G315" i="12"/>
  <c r="I315" i="12"/>
  <c r="K315" i="12"/>
  <c r="M315" i="12"/>
  <c r="O315" i="12"/>
  <c r="Q315" i="12"/>
  <c r="Q314" i="12" s="1"/>
  <c r="V315" i="12"/>
  <c r="G316" i="12"/>
  <c r="I316" i="12"/>
  <c r="K316" i="12"/>
  <c r="K314" i="12" s="1"/>
  <c r="M316" i="12"/>
  <c r="O316" i="12"/>
  <c r="O314" i="12" s="1"/>
  <c r="Q316" i="12"/>
  <c r="V316" i="12"/>
  <c r="G317" i="12"/>
  <c r="I317" i="12"/>
  <c r="I314" i="12" s="1"/>
  <c r="K317" i="12"/>
  <c r="M317" i="12"/>
  <c r="O317" i="12"/>
  <c r="Q317" i="12"/>
  <c r="V317" i="12"/>
  <c r="G320" i="12"/>
  <c r="G314" i="12" s="1"/>
  <c r="I320" i="12"/>
  <c r="K320" i="12"/>
  <c r="O320" i="12"/>
  <c r="Q320" i="12"/>
  <c r="V320" i="12"/>
  <c r="V314" i="12" s="1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5" i="12"/>
  <c r="I325" i="12"/>
  <c r="K325" i="12"/>
  <c r="M325" i="12"/>
  <c r="O325" i="12"/>
  <c r="Q325" i="12"/>
  <c r="V325" i="12"/>
  <c r="G326" i="12"/>
  <c r="I326" i="12"/>
  <c r="K326" i="12"/>
  <c r="M326" i="12"/>
  <c r="O326" i="12"/>
  <c r="Q326" i="12"/>
  <c r="V326" i="12"/>
  <c r="G327" i="12"/>
  <c r="I327" i="12"/>
  <c r="K327" i="12"/>
  <c r="M327" i="12"/>
  <c r="O327" i="12"/>
  <c r="Q327" i="12"/>
  <c r="V327" i="12"/>
  <c r="G328" i="12"/>
  <c r="M328" i="12" s="1"/>
  <c r="I328" i="12"/>
  <c r="K328" i="12"/>
  <c r="O328" i="12"/>
  <c r="Q328" i="12"/>
  <c r="V328" i="12"/>
  <c r="G329" i="12"/>
  <c r="M329" i="12" s="1"/>
  <c r="I329" i="12"/>
  <c r="K329" i="12"/>
  <c r="O329" i="12"/>
  <c r="Q329" i="12"/>
  <c r="V329" i="12"/>
  <c r="G330" i="12"/>
  <c r="M330" i="12" s="1"/>
  <c r="I330" i="12"/>
  <c r="K330" i="12"/>
  <c r="O330" i="12"/>
  <c r="Q330" i="12"/>
  <c r="V330" i="12"/>
  <c r="G332" i="12"/>
  <c r="I332" i="12"/>
  <c r="K332" i="12"/>
  <c r="M332" i="12"/>
  <c r="O332" i="12"/>
  <c r="Q332" i="12"/>
  <c r="V332" i="12"/>
  <c r="G333" i="12"/>
  <c r="I333" i="12"/>
  <c r="K333" i="12"/>
  <c r="M333" i="12"/>
  <c r="O333" i="12"/>
  <c r="Q333" i="12"/>
  <c r="V333" i="12"/>
  <c r="G334" i="12"/>
  <c r="I334" i="12"/>
  <c r="K334" i="12"/>
  <c r="M334" i="12"/>
  <c r="O334" i="12"/>
  <c r="Q334" i="12"/>
  <c r="V334" i="12"/>
  <c r="G335" i="12"/>
  <c r="M335" i="12" s="1"/>
  <c r="I335" i="12"/>
  <c r="K335" i="12"/>
  <c r="O335" i="12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K337" i="12"/>
  <c r="O337" i="12"/>
  <c r="Q337" i="12"/>
  <c r="V337" i="12"/>
  <c r="G339" i="12"/>
  <c r="I339" i="12"/>
  <c r="K339" i="12"/>
  <c r="M339" i="12"/>
  <c r="O339" i="12"/>
  <c r="Q339" i="12"/>
  <c r="V339" i="12"/>
  <c r="G340" i="12"/>
  <c r="I340" i="12"/>
  <c r="K340" i="12"/>
  <c r="M340" i="12"/>
  <c r="O340" i="12"/>
  <c r="Q340" i="12"/>
  <c r="V340" i="12"/>
  <c r="G341" i="12"/>
  <c r="I341" i="12"/>
  <c r="K341" i="12"/>
  <c r="M341" i="12"/>
  <c r="O341" i="12"/>
  <c r="Q341" i="12"/>
  <c r="V341" i="12"/>
  <c r="G342" i="12"/>
  <c r="M342" i="12" s="1"/>
  <c r="I342" i="12"/>
  <c r="K342" i="12"/>
  <c r="O342" i="12"/>
  <c r="Q342" i="12"/>
  <c r="V342" i="12"/>
  <c r="G343" i="12"/>
  <c r="M343" i="12" s="1"/>
  <c r="I343" i="12"/>
  <c r="K343" i="12"/>
  <c r="O343" i="12"/>
  <c r="Q343" i="12"/>
  <c r="V343" i="12"/>
  <c r="G344" i="12"/>
  <c r="M344" i="12" s="1"/>
  <c r="I344" i="12"/>
  <c r="K344" i="12"/>
  <c r="O344" i="12"/>
  <c r="Q344" i="12"/>
  <c r="V344" i="12"/>
  <c r="G345" i="12"/>
  <c r="I345" i="12"/>
  <c r="K345" i="12"/>
  <c r="M345" i="12"/>
  <c r="O345" i="12"/>
  <c r="Q345" i="12"/>
  <c r="V345" i="12"/>
  <c r="G346" i="12"/>
  <c r="I346" i="12"/>
  <c r="K346" i="12"/>
  <c r="M346" i="12"/>
  <c r="O346" i="12"/>
  <c r="Q346" i="12"/>
  <c r="V346" i="12"/>
  <c r="G347" i="12"/>
  <c r="I347" i="12"/>
  <c r="K347" i="12"/>
  <c r="M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G353" i="12"/>
  <c r="I353" i="12"/>
  <c r="K353" i="12"/>
  <c r="M353" i="12"/>
  <c r="O353" i="12"/>
  <c r="Q353" i="12"/>
  <c r="V353" i="12"/>
  <c r="G355" i="12"/>
  <c r="I355" i="12"/>
  <c r="K355" i="12"/>
  <c r="M355" i="12"/>
  <c r="O355" i="12"/>
  <c r="Q355" i="12"/>
  <c r="V355" i="12"/>
  <c r="G356" i="12"/>
  <c r="I356" i="12"/>
  <c r="K356" i="12"/>
  <c r="M356" i="12"/>
  <c r="O356" i="12"/>
  <c r="Q356" i="12"/>
  <c r="V356" i="12"/>
  <c r="G357" i="12"/>
  <c r="M357" i="12" s="1"/>
  <c r="I357" i="12"/>
  <c r="K357" i="12"/>
  <c r="O357" i="12"/>
  <c r="Q357" i="12"/>
  <c r="V357" i="12"/>
  <c r="G358" i="12"/>
  <c r="M358" i="12" s="1"/>
  <c r="I358" i="12"/>
  <c r="K358" i="12"/>
  <c r="O358" i="12"/>
  <c r="Q358" i="12"/>
  <c r="V358" i="12"/>
  <c r="G359" i="12"/>
  <c r="M359" i="12" s="1"/>
  <c r="I359" i="12"/>
  <c r="K359" i="12"/>
  <c r="O359" i="12"/>
  <c r="Q359" i="12"/>
  <c r="V359" i="12"/>
  <c r="G361" i="12"/>
  <c r="I361" i="12"/>
  <c r="K361" i="12"/>
  <c r="M361" i="12"/>
  <c r="O361" i="12"/>
  <c r="Q361" i="12"/>
  <c r="V361" i="12"/>
  <c r="G362" i="12"/>
  <c r="I362" i="12"/>
  <c r="K362" i="12"/>
  <c r="M362" i="12"/>
  <c r="O362" i="12"/>
  <c r="Q362" i="12"/>
  <c r="V362" i="12"/>
  <c r="G363" i="12"/>
  <c r="I363" i="12"/>
  <c r="K363" i="12"/>
  <c r="M363" i="12"/>
  <c r="O363" i="12"/>
  <c r="Q363" i="12"/>
  <c r="V363" i="12"/>
  <c r="G364" i="12"/>
  <c r="M364" i="12" s="1"/>
  <c r="I364" i="12"/>
  <c r="K364" i="12"/>
  <c r="O364" i="12"/>
  <c r="Q364" i="12"/>
  <c r="V364" i="12"/>
  <c r="G366" i="12"/>
  <c r="M366" i="12" s="1"/>
  <c r="I366" i="12"/>
  <c r="K366" i="12"/>
  <c r="O366" i="12"/>
  <c r="Q366" i="12"/>
  <c r="V366" i="12"/>
  <c r="G371" i="12"/>
  <c r="M371" i="12" s="1"/>
  <c r="I371" i="12"/>
  <c r="K371" i="12"/>
  <c r="O371" i="12"/>
  <c r="Q371" i="12"/>
  <c r="V371" i="12"/>
  <c r="G373" i="12"/>
  <c r="I373" i="12"/>
  <c r="K373" i="12"/>
  <c r="M373" i="12"/>
  <c r="O373" i="12"/>
  <c r="Q373" i="12"/>
  <c r="V373" i="12"/>
  <c r="G375" i="12"/>
  <c r="I375" i="12"/>
  <c r="K375" i="12"/>
  <c r="M375" i="12"/>
  <c r="O375" i="12"/>
  <c r="Q375" i="12"/>
  <c r="V375" i="12"/>
  <c r="G377" i="12"/>
  <c r="I377" i="12"/>
  <c r="K377" i="12"/>
  <c r="M377" i="12"/>
  <c r="O377" i="12"/>
  <c r="Q377" i="12"/>
  <c r="V377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3" i="12"/>
  <c r="M383" i="12" s="1"/>
  <c r="I383" i="12"/>
  <c r="K383" i="12"/>
  <c r="O383" i="12"/>
  <c r="Q383" i="12"/>
  <c r="V383" i="12"/>
  <c r="G385" i="12"/>
  <c r="I385" i="12"/>
  <c r="K385" i="12"/>
  <c r="M385" i="12"/>
  <c r="O385" i="12"/>
  <c r="Q385" i="12"/>
  <c r="V385" i="12"/>
  <c r="G387" i="12"/>
  <c r="I387" i="12"/>
  <c r="K387" i="12"/>
  <c r="M387" i="12"/>
  <c r="O387" i="12"/>
  <c r="Q387" i="12"/>
  <c r="V387" i="12"/>
  <c r="G389" i="12"/>
  <c r="I389" i="12"/>
  <c r="K389" i="12"/>
  <c r="M389" i="12"/>
  <c r="O389" i="12"/>
  <c r="Q389" i="12"/>
  <c r="V389" i="12"/>
  <c r="G391" i="12"/>
  <c r="M391" i="12" s="1"/>
  <c r="I391" i="12"/>
  <c r="K391" i="12"/>
  <c r="O391" i="12"/>
  <c r="Q391" i="12"/>
  <c r="V391" i="12"/>
  <c r="G393" i="12"/>
  <c r="M393" i="12" s="1"/>
  <c r="I393" i="12"/>
  <c r="K393" i="12"/>
  <c r="O393" i="12"/>
  <c r="Q393" i="12"/>
  <c r="V393" i="12"/>
  <c r="G395" i="12"/>
  <c r="M395" i="12" s="1"/>
  <c r="I395" i="12"/>
  <c r="K395" i="12"/>
  <c r="O395" i="12"/>
  <c r="Q395" i="12"/>
  <c r="V395" i="12"/>
  <c r="G397" i="12"/>
  <c r="I397" i="12"/>
  <c r="K397" i="12"/>
  <c r="K396" i="12" s="1"/>
  <c r="M397" i="12"/>
  <c r="O397" i="12"/>
  <c r="O396" i="12" s="1"/>
  <c r="Q397" i="12"/>
  <c r="V397" i="12"/>
  <c r="G399" i="12"/>
  <c r="I399" i="12"/>
  <c r="I396" i="12" s="1"/>
  <c r="K399" i="12"/>
  <c r="M399" i="12"/>
  <c r="O399" i="12"/>
  <c r="Q399" i="12"/>
  <c r="V399" i="12"/>
  <c r="G401" i="12"/>
  <c r="G396" i="12" s="1"/>
  <c r="I401" i="12"/>
  <c r="K401" i="12"/>
  <c r="O401" i="12"/>
  <c r="Q401" i="12"/>
  <c r="V401" i="12"/>
  <c r="V396" i="12" s="1"/>
  <c r="G403" i="12"/>
  <c r="M403" i="12" s="1"/>
  <c r="I403" i="12"/>
  <c r="K403" i="12"/>
  <c r="O403" i="12"/>
  <c r="Q403" i="12"/>
  <c r="V403" i="12"/>
  <c r="G405" i="12"/>
  <c r="M405" i="12" s="1"/>
  <c r="I405" i="12"/>
  <c r="K405" i="12"/>
  <c r="O405" i="12"/>
  <c r="Q405" i="12"/>
  <c r="V405" i="12"/>
  <c r="G407" i="12"/>
  <c r="I407" i="12"/>
  <c r="K407" i="12"/>
  <c r="M407" i="12"/>
  <c r="O407" i="12"/>
  <c r="Q407" i="12"/>
  <c r="Q396" i="12" s="1"/>
  <c r="V407" i="12"/>
  <c r="G409" i="12"/>
  <c r="I409" i="12"/>
  <c r="K409" i="12"/>
  <c r="M409" i="12"/>
  <c r="O409" i="12"/>
  <c r="Q409" i="12"/>
  <c r="V409" i="12"/>
  <c r="G411" i="12"/>
  <c r="I411" i="12"/>
  <c r="K411" i="12"/>
  <c r="M411" i="12"/>
  <c r="O411" i="12"/>
  <c r="Q411" i="12"/>
  <c r="V411" i="12"/>
  <c r="G413" i="12"/>
  <c r="M413" i="12" s="1"/>
  <c r="I413" i="12"/>
  <c r="K413" i="12"/>
  <c r="O413" i="12"/>
  <c r="Q413" i="12"/>
  <c r="V413" i="12"/>
  <c r="G415" i="12"/>
  <c r="M415" i="12" s="1"/>
  <c r="I415" i="12"/>
  <c r="K415" i="12"/>
  <c r="O415" i="12"/>
  <c r="Q415" i="12"/>
  <c r="V415" i="12"/>
  <c r="G417" i="12"/>
  <c r="M417" i="12" s="1"/>
  <c r="I417" i="12"/>
  <c r="K417" i="12"/>
  <c r="O417" i="12"/>
  <c r="Q417" i="12"/>
  <c r="V417" i="12"/>
  <c r="G419" i="12"/>
  <c r="I419" i="12"/>
  <c r="K419" i="12"/>
  <c r="M419" i="12"/>
  <c r="O419" i="12"/>
  <c r="Q419" i="12"/>
  <c r="V419" i="12"/>
  <c r="G420" i="12"/>
  <c r="I420" i="12"/>
  <c r="K420" i="12"/>
  <c r="M420" i="12"/>
  <c r="O420" i="12"/>
  <c r="Q420" i="12"/>
  <c r="V420" i="12"/>
  <c r="G421" i="12"/>
  <c r="I421" i="12"/>
  <c r="K421" i="12"/>
  <c r="M421" i="12"/>
  <c r="O421" i="12"/>
  <c r="Q421" i="12"/>
  <c r="V421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I425" i="12"/>
  <c r="K425" i="12"/>
  <c r="M425" i="12"/>
  <c r="O425" i="12"/>
  <c r="Q425" i="12"/>
  <c r="V425" i="12"/>
  <c r="G426" i="12"/>
  <c r="I426" i="12"/>
  <c r="K426" i="12"/>
  <c r="M426" i="12"/>
  <c r="O426" i="12"/>
  <c r="Q426" i="12"/>
  <c r="V426" i="12"/>
  <c r="G427" i="12"/>
  <c r="I427" i="12"/>
  <c r="K427" i="12"/>
  <c r="M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I431" i="12"/>
  <c r="K431" i="12"/>
  <c r="M431" i="12"/>
  <c r="O431" i="12"/>
  <c r="Q431" i="12"/>
  <c r="V431" i="12"/>
  <c r="G432" i="12"/>
  <c r="I432" i="12"/>
  <c r="K432" i="12"/>
  <c r="M432" i="12"/>
  <c r="O432" i="12"/>
  <c r="Q432" i="12"/>
  <c r="V432" i="12"/>
  <c r="G433" i="12"/>
  <c r="I433" i="12"/>
  <c r="K433" i="12"/>
  <c r="M433" i="12"/>
  <c r="O433" i="12"/>
  <c r="Q433" i="12"/>
  <c r="V433" i="12"/>
  <c r="G434" i="12"/>
  <c r="M434" i="12" s="1"/>
  <c r="I434" i="12"/>
  <c r="K434" i="12"/>
  <c r="O434" i="12"/>
  <c r="Q434" i="12"/>
  <c r="V434" i="12"/>
  <c r="AE437" i="12"/>
  <c r="AF437" i="12"/>
  <c r="I20" i="1"/>
  <c r="I19" i="1"/>
  <c r="I18" i="1"/>
  <c r="I17" i="1"/>
  <c r="I16" i="1"/>
  <c r="I64" i="1"/>
  <c r="J62" i="1" s="1"/>
  <c r="AZ47" i="1"/>
  <c r="AZ46" i="1"/>
  <c r="F43" i="1"/>
  <c r="G23" i="1" s="1"/>
  <c r="G43" i="1"/>
  <c r="G25" i="1" s="1"/>
  <c r="H43" i="1"/>
  <c r="I43" i="1"/>
  <c r="J41" i="1" s="1"/>
  <c r="I39" i="1"/>
  <c r="J54" i="1" l="1"/>
  <c r="J57" i="1"/>
  <c r="J63" i="1"/>
  <c r="J60" i="1"/>
  <c r="J55" i="1"/>
  <c r="J58" i="1"/>
  <c r="J61" i="1"/>
  <c r="J53" i="1"/>
  <c r="J56" i="1"/>
  <c r="J59" i="1"/>
  <c r="I41" i="1"/>
  <c r="A27" i="1"/>
  <c r="G28" i="1" s="1"/>
  <c r="G27" i="1" s="1"/>
  <c r="G29" i="1" s="1"/>
  <c r="M292" i="12"/>
  <c r="M43" i="12"/>
  <c r="M91" i="12"/>
  <c r="M37" i="12"/>
  <c r="M13" i="12"/>
  <c r="M214" i="12"/>
  <c r="G91" i="12"/>
  <c r="G32" i="12"/>
  <c r="M401" i="12"/>
  <c r="M396" i="12" s="1"/>
  <c r="M320" i="12"/>
  <c r="M314" i="12" s="1"/>
  <c r="G292" i="12"/>
  <c r="G214" i="12"/>
  <c r="G43" i="12"/>
  <c r="G13" i="12"/>
  <c r="J42" i="1"/>
  <c r="J39" i="1"/>
  <c r="J43" i="1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4" i="1" l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kkubjato</author>
  </authors>
  <commentList>
    <comment ref="S6" authorId="0" shapeId="0" xr:uid="{B1821DDE-C7C0-4B37-B505-BA7250327C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AB8839-2C9E-456A-BF74-AD42ADF701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<sst xmlns="http://schemas.openxmlformats.org/spreadsheetml/2006/main" count="2535" uniqueCount="656">
  <si>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</si>
  <si>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</si>
  <si>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</si>
  <si>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</si>
  <si>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</si>
  <si>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</si>
  <si>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</si>
  <si>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</si>
  <si>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</si>
  <si>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</si>
  <si>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</si>
  <si>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</si>
  <si>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</si>
  <si>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</si>
  <si>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</si>
  <si>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</si>
  <si>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</si>
  <si>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</si>
  <si>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</si>
  <si>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</si>
  <si>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</si>
  <si>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</si>
  <si>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</si>
  <si>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</si>
  <si>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</si>
  <si>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</si>
  <si>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</si>
  <si>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</si>
  <si>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</si>
  <si>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</si>
  <si>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</si>
  <si>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</si>
  <si>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</si>
  <si>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</si>
  <si>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</si>
  <si>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</si>
  <si>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</si>
  <si>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</si>
  <si>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</si>
  <si>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</si>
  <si>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</si>
  <si>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</si>
  <si>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</si>
  <si>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110.52</t>
  </si>
  <si>
    <t>Chlazení</t>
  </si>
  <si>
    <t>SO 110</t>
  </si>
  <si>
    <t>Budova EkF</t>
  </si>
  <si>
    <t>Objekt:</t>
  </si>
  <si>
    <t>Rozpočet:</t>
  </si>
  <si>
    <t>19-015-5</t>
  </si>
  <si>
    <t>Nová budova EkF - přístavba H v areálu VŠB-TUO</t>
  </si>
  <si>
    <t>Stavba</t>
  </si>
  <si>
    <t>Stavební objekt</t>
  </si>
  <si>
    <t>Celkem za stavbu</t>
  </si>
  <si>
    <t>CZK</t>
  </si>
  <si>
    <t>#POPR</t>
  </si>
  <si>
    <t>Popis rozpočtu: 110.52 - Chlazení</t>
  </si>
  <si>
    <t>V délce potrubí je započítán prořez 10 %.</t>
  </si>
  <si>
    <t>Uvedené názvy výrobků jsou referenční, za dodržení technických parametrů a souhlasu investora je možno je nahradit.</t>
  </si>
  <si>
    <t>Rekapitulace dílů</t>
  </si>
  <si>
    <t>Typ dílu</t>
  </si>
  <si>
    <t>A1</t>
  </si>
  <si>
    <t>ZDROJ A ROZVODY CHLADU - VODA 7/13°C (10/16°C) - Zdroj chladu</t>
  </si>
  <si>
    <t>A2</t>
  </si>
  <si>
    <t>ZDROJ A ROZVODY CHLADU - VODA 7/13°C (10/16°C) - Strojní a doplňkové zařízení zdroje chladu</t>
  </si>
  <si>
    <t>A3</t>
  </si>
  <si>
    <t>ZDROJ A ROZVODY CHLADU - VODA 7/13°C (10/16°C) - Úprava vody</t>
  </si>
  <si>
    <t>A4</t>
  </si>
  <si>
    <t>ZDROJ A ROZVODY CHLADU - VODA 7/13°C (10/16°C) - Čerpadla</t>
  </si>
  <si>
    <t>A5</t>
  </si>
  <si>
    <t>ZDROJ A ROZVODY CHLADU - VODA 7/13°C (10/16°C) - Potrubí</t>
  </si>
  <si>
    <t>A6</t>
  </si>
  <si>
    <t>ZDROJ A ROZVODY CHLADU - VODA 7/13°C (10/16°C) - Armatury a doplňkové prvky</t>
  </si>
  <si>
    <t>A7</t>
  </si>
  <si>
    <t>ZDROJ A ROZVODY CHLADU - VODA 7/13°C (10/16°C) -  Izolace</t>
  </si>
  <si>
    <t>B1</t>
  </si>
  <si>
    <t>OKRUH PRO CHLADICÍ TRÁMY - VODA 16/20°C - Čerpadla</t>
  </si>
  <si>
    <t>B2</t>
  </si>
  <si>
    <t>OKRUH PRO CHLADICÍ TRÁMY - VODA 16/20°C - Potrubí</t>
  </si>
  <si>
    <t>B3</t>
  </si>
  <si>
    <t>OKRUH PRO CHLADICÍ TRÁMY - VODA 16/20°C - Armatury a doplňkové prvky</t>
  </si>
  <si>
    <t>B4</t>
  </si>
  <si>
    <t>OKRUH PRO CHLADICÍ TRÁMY - VODA 16/20°C - Izolace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</si>
  <si>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</si>
  <si>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</si>
  <si>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</si>
  <si>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</si>
  <si>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</si>
  <si>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</si>
  <si>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</si>
  <si>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</si>
  <si>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</si>
  <si>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</si>
  <si>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</si>
  <si>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</si>
  <si>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</si>
  <si>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</si>
  <si>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</si>
  <si>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</si>
  <si>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</si>
  <si>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</si>
  <si>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</si>
  <si>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</si>
  <si>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</si>
  <si>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</si>
  <si>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</si>
  <si>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</si>
  <si>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</si>
  <si>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</si>
  <si>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</si>
  <si>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</si>
  <si>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</si>
  <si>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</si>
  <si>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A1.1</t>
  </si>
  <si>
    <t>D+M Zdroj chladicí vody s autonomní regulací výkonu, řízení pomocí frekvenčního měniče, Vzduchem chlazená kompaktní bloková chladicí jednotka se šroubovými rotačními kompresory</t>
  </si>
  <si>
    <t>kus</t>
  </si>
  <si>
    <t>Vlastní</t>
  </si>
  <si>
    <t>Indiv</t>
  </si>
  <si>
    <t>Práce</t>
  </si>
  <si>
    <t>POL1_</t>
  </si>
  <si>
    <t>a integrovaným volným chlazením odděleným glykolovým okruhem od chlazené vody, chlazená voda bez nemrznoucích přísad, volné chlazení schopno pracovat současně s kompresory a snižovat potřebu výkonu pro kompresorové chlazení, za vhodných podmínek také zcela samostatně. Kondenzátor kliníkový mikorkanálový, chladicích okruhů min.2, kompresorů min.2. Q=min.600kW; EER=min.2,7; ESEER=min.4,4, Hladina ak.výkonu=max.93dB(A); řízení výkonu plynule, chladicí voda bez nemrznoucích přísad 7/13°C; průtok výparníkem 23,83 l/s; tlaková ztráta stroje max. 60kPa (včetně volného chlazení); pracovní přetlak vodní strany min.10bar, P=217kW, Istart=410A, Imax=410A, 3x400V/50Hz, předpokládané maximální rozměry DxŠxV 5.645x2.450.2.672mm, chladivo bezpečnostní skupiny A1 (předpoklad R134a 57+43=100kg), provozní hmotnost max. 7.000kg (při nedodržení nutno konzultovat s dotčenými profesemi - stavba, statika, elektro, MaR... a nutno posoudit vliv protihlukové zástěny). Minimální výbava: celoroční provoz (provedení pro nízké teploty okolí), na chladivovém okruhu zdvojený pojišťovací ventil na přepínacím ventilu, tovární izolace všech chladných částí, plná náplň provozních kapalin a chladiva bezpečnostní skupiny A1 (předpoklad R134a), připojení drážkovým spojem včetně sady s navařovacími protikusy, sktykač pro čerpadlo ON/OFF, průtokový spínač, odvzdušňovací a vypouštěcí ventily, izolátory chvění-neoprénové izolátory, autonomní řízení výkonu, z MaR povolení/blokace chodu, zpětná informace o provozu/poruše zařízení, vzdálené řízení - rozhraní BACnet, vnější nastavení řízení a výkonu - výstupy pro nastaveí teploty a výkonu, komplexní akustické utlumení s nočním útlumem, silové připojení - jistič, jazyk ovladače - čeština, frekvenční měnič pro všechny kompresory v jednotce, protimrazová ochrana všech částí obsahující vodu, plná náplň nemrznoucí směsi pro glykolový okruh volného chlazení o dostatečné koncentraci pro zajištění proti zámrazu (předpoklad cca 350l-dle zařízení). Další požadavky viz technická zpráva, která je nedílnou součástí specifikace zařízení (např. TRANE RTAF 175 HSS XLN EC FC nebo rovnocenný). Pozice C1</t>
  </si>
  <si>
    <t>POP</t>
  </si>
  <si>
    <t>A1.2</t>
  </si>
  <si>
    <t>Osazení zdroje chladu na místo určení (ocelová plošina na střeše budovy) pomocí autojeřábu, výška budovy cca 20m.</t>
  </si>
  <si>
    <t>A1.3</t>
  </si>
  <si>
    <t>Uvedení zařízení do provozu oprávněným servisem dodavatele zařízení (START-UP)</t>
  </si>
  <si>
    <t>A2.1</t>
  </si>
  <si>
    <t>D+M Zásobní nádrž chladu, ocelová válcová, stojatá , ATYP PN6 , objem 1.600l, d=1.000mm, h=2.450mm, vstupní a výstupní hrdla DN200/16, kontrolní otvor (KO) DN 450mm, vypouštění G5/4", odvzdušnění G1"</t>
  </si>
  <si>
    <t>povrchová úprava venkovní antikorozní nátětr, přípojky pro teploměr a manometr, hmotnost cca 450kg, zhotovit dle rozměrového náčrtku, Pozice C2.</t>
  </si>
  <si>
    <t>A2.2</t>
  </si>
  <si>
    <t>D+M Trubkový rozdělovač zdrojového okruhu 7/13°C - ATYP PN6, těleso rozdělovače DN250, délka 3.050mm, hrdla výšky 150mm, přírubová hrdla PN16, 1xDN200, 3x DN125, 1xDN100, přípojky pro</t>
  </si>
  <si>
    <t>teploměr a tlakoměr, vypouštění, 2x podpěra. Vnější antikorozní nátěr. Zhotovit dle schématu. Hmotnost cca 250kg, DN250.  Pozice C7</t>
  </si>
  <si>
    <t>A2.3</t>
  </si>
  <si>
    <t>D+M Trubkový rozdělovač distribučního okruhu 7/13°C - ATYP PN6, těleso rozdělovače DN250, délka 2.450mm, hrdla výšky 150mm, přírubová hrdla PN16, 1xDN200, 3x DN150, 1xDN100, 1xDN80, přípojky</t>
  </si>
  <si>
    <t>pro teploměr a tlakoměr, vypouštění, 2x podpěra. Vnější antikorozní nátěr. Zhotovit dle schématu. Hmotnost cca 200kg, DN 250. Pozice C8</t>
  </si>
  <si>
    <t>A2.4</t>
  </si>
  <si>
    <t>D+M Trubkový rozdělovač (sběrač) distribučního okruhu 7/13°C - ATYP PN6, těleso rozdělovače DN250, délka 2.450mm, hrdla výšky 150mm, přírubová hrdla PN16, 1xDN200, 3x DN150, 1xDN100, 1xDN80, přípojky</t>
  </si>
  <si>
    <t>pro teploměr a tlakoměr, vypouštění, 2x podpěra. Vnější antikorozní nátěr. Zhotovit dle schématu. Hmotnost cca 200kg, DN 250.  Pozice C9</t>
  </si>
  <si>
    <t>A2.5</t>
  </si>
  <si>
    <t>D+M Tlaková expanzní nádoba se stálým plynovým polštářem se vzduchotěsným butylovým vakem, min.PN6, objem 400l, D 620mm, výška 1.700mm, kapalina pouze ve vaku, pro montáž ve stoje, včetně připojovací</t>
  </si>
  <si>
    <t>armatury pro připojení expanzních nádob s vypouštěním a systémem proti neoprávněné manipulaci, včetně pasportu tlakové nádoby, výchozí revize tlakové nádoby a první provozní revize (např. IMI Statico SU 400.6.nebo rovnocenná), 400l. Pozice C5</t>
  </si>
  <si>
    <t>A2.6</t>
  </si>
  <si>
    <t>D+M Cyklónové vakuové odplyňovací zaířzení pro vodní chladicí soustavy s funkcí doplňování a přímého, odplynění doplňovací vody, PN10, 1 čerpadlo, 2 solenoidové ventily, 1x230V/50Hz, 0,75kW</t>
  </si>
  <si>
    <t>Rozsah provozního tlaku 1-2,5bar, odplynění na základě indikace plynů ve vodě (např. IMI Vento Connect V 4.1EC nebo rovnocenné). Pozice C3</t>
  </si>
  <si>
    <t>A2.7</t>
  </si>
  <si>
    <t>D+M Separátor mikrobublin, nečistot, kalu a magnetitu pro chladicí soustavy s cyklónovou technologií, s magnetem pro separaci jemných magnetických částic (černý oxid železitý), s automatickým</t>
  </si>
  <si>
    <t>odvzdušňovacím ventilem a odkalovacím ventilem, přírubový PN16, DN 200 (např.Zeparo G-Force ZG 200 DN200 + Magnet ZGM 200-300+Zeparo ZUTX eXtra s uzavíráním nebo rovnocenný). Pozice C6</t>
  </si>
  <si>
    <t>A2.8</t>
  </si>
  <si>
    <t>Autojeřáb, manipulační technika, prostorové lešení pro stěhování zařízení do strojovny chlazení., Předpoklad stěhování přes budovu a s pomocí montované montážní věže, umístění v atriu budovy</t>
  </si>
  <si>
    <t>kpl</t>
  </si>
  <si>
    <t>Předpokládané hmotnosti zařízení uvedené v příslušných položkách. Rozměry budovy, přes kterou bude provedeno stěhování: Výška cca 20m, šířka cca 20m.</t>
  </si>
  <si>
    <t>998732202R00</t>
  </si>
  <si>
    <t>Přesun hmot pro strojovny v objektech výšky do 12 m</t>
  </si>
  <si>
    <t>800-731</t>
  </si>
  <si>
    <t>RTS 20/ I</t>
  </si>
  <si>
    <t>Přesun hmot</t>
  </si>
  <si>
    <t>POL7_</t>
  </si>
  <si>
    <t>A3.1</t>
  </si>
  <si>
    <t>D+M Dávkovací zařízení biocidu pro šokové dávkování časově řízené spínacími hodinami., Složení: dávkovací čerpadlo pro umístění na konzoli, PP konzole, sací a výtlačné armatury,</t>
  </si>
  <si>
    <t>vstřikovač, kontrola vyprázdnění, 5m výtlačného vedení, včetně uzavíracích armatur, zásobní nádrž biocidu 50l, bezpečnostní záchytná vana, podružný rozvaděč se spínacími hodinami a jističem, kabel pro připojení do zásuvky 230V/50Hz, připojení do el. zásuvky 1x230V/50Hz, 100W; Pozice C10</t>
  </si>
  <si>
    <t>A3.2</t>
  </si>
  <si>
    <t>D+M Biocidní látka pro chladicí systémy pro zamezení růstu mikroorganizmů (bakterie, houby a řasy)</t>
  </si>
  <si>
    <t>A4.1</t>
  </si>
  <si>
    <t>D+M Čerpadlo zdrojový okruh - voda 7/13°C - provozní čerpadlo, odstředivé jednostupňové s pevnou, spojkou, sací a výtlačné hrdla stejných průměrů v jedné ose. Vyjímatelná horní konstrukce, potrubní</t>
  </si>
  <si>
    <t>přípojka příruba DIN PN16. Motor synchronní s permanentním magnetem chlazený ventilátorem. Účinnost IE5. Q=45 m3/h; H=35 m v.sl.; P=7,5kW; I=14,1-11,2A; 3x380-500V/50Hz; včetně frekvenčního měniče s možností externího ovládání pomoci signálu 0-10V, vč. protipřírub DN50/16, včetně uvedení do provozu oprávněným servisem dodavatele čerpadla, DN50 (např.TPE 50-420/2 A-F-A-BQQE-MD1 nebo rovnocenné). Pozice PC1</t>
  </si>
  <si>
    <t>A4.2</t>
  </si>
  <si>
    <t>D+M Čerpadlo zdrojový okruh - protizámrazový provoz, odstředívé jednostupňové s pevnou spojkou, sací a výtlačné hrdla stejných průměrů v jedné ose. Vyjímatelná horní konstrukce, potrubní přípojka</t>
  </si>
  <si>
    <t>příruba DIN PN10. Motor asynchronní chlazený ventilátorem. Q=30 m3/h; H=7 m v.sl.; P=1,1kW; I=4,35/2,5A; 3x220-240D/380-415Y V/50Hz; bez FM - připojit na ochranný motorový spouštěč, vč. protipřírub DN65/10, včetně uvedení do provozu oprávněným servisem dodavatele čerpadla, DN65 (např. Grundfos TP 65-120/2 A-F-A-BQQE-GX1 nebo rovnocenné). Pozice PC2</t>
  </si>
  <si>
    <t>733121150R00</t>
  </si>
  <si>
    <t>Potrubí z trubek hladkých ocelových bezešvých tvářených za tepla_x000D_
 nízkotlaké a středotlaké, D 22 mm, tloušťka stěny 2,6 mm</t>
  </si>
  <si>
    <t>m</t>
  </si>
  <si>
    <t>733121152R00</t>
  </si>
  <si>
    <t>Potrubí z trubek hladkých ocelových bezešvých tvářených za tepla_x000D_
 nízkotlaké a středotlaké, D 28 mm, tloušťka stěny 2,6 mm</t>
  </si>
  <si>
    <t>733121154R00</t>
  </si>
  <si>
    <t>Potrubí z trubek hladkých ocelových bezešvých tvářených za tepla_x000D_
 nízkotlaké a středotlaké, D 31,8 mm, tloušťka stěny 2,6 mm</t>
  </si>
  <si>
    <t>733121156R00</t>
  </si>
  <si>
    <t>Potrubí z trubek hladkých ocelových bezešvých tvářených za tepla_x000D_
 nízkotlaké a středotlaké, D 44,5 mm, tloušťka stěny 2,6 mm</t>
  </si>
  <si>
    <t>733121158R00</t>
  </si>
  <si>
    <t>Potrubí z trubek hladkých ocelových bezešvých tvářených za tepla_x000D_
 nízkotlaké a středotlaké, D 57 mm, tloušťka stěny 2,9 mm</t>
  </si>
  <si>
    <t>733121162R00</t>
  </si>
  <si>
    <t>Potrubí z trubek hladkých ocelových bezešvých tvářených za tepla_x000D_
 nízkotlaké a středotlaké, D 76, tloušťka stěny 3,2 mm</t>
  </si>
  <si>
    <t>733121165R00</t>
  </si>
  <si>
    <t>Potrubí z trubek hladkých ocelových bezešvých tvářených za tepla_x000D_
 nízkotlaké a středotlaké, D 89, tloušťka stěny 3,6 mm</t>
  </si>
  <si>
    <t>733121168R00</t>
  </si>
  <si>
    <t>Potrubí z trubek hladkých ocelových bezešvých tvářených za tepla_x000D_
 nízkotlaké a středotlaké, D 108, tloušťka stěny 4 mm</t>
  </si>
  <si>
    <t>733121172R00</t>
  </si>
  <si>
    <t>Potrubí z trubek hladkých ocelových bezešvých tvářených za tepla_x000D_
 nízkotlaké a středotlaké, D 133, tloušťka stěny 4,5 mm</t>
  </si>
  <si>
    <t>733121175R00</t>
  </si>
  <si>
    <t>Potrubí z trubek hladkých ocelových bezešvých tvářených za tepla_x000D_
 nízkotlaké a středotlaké, D 159, tloušťka stěny 4,5 mm</t>
  </si>
  <si>
    <t>733121179R00</t>
  </si>
  <si>
    <t>Potrubí z trubek hladkých ocelových bezešvých tvářených za tepla_x000D_
 nízkotlaké a středotlaké, D 219, tloušťka stěny 6,3 mm</t>
  </si>
  <si>
    <t>783424740R00</t>
  </si>
  <si>
    <t>Nátěry potrubí a armatur syntetické potrubí, do DN 50 mm, základní</t>
  </si>
  <si>
    <t>800-783</t>
  </si>
  <si>
    <t>na vzduchu schnoucí</t>
  </si>
  <si>
    <t>SPI</t>
  </si>
  <si>
    <t>783425750R00</t>
  </si>
  <si>
    <t>Nátěry potrubí a armatur syntetické potrubí, do DN 100 mm, základní</t>
  </si>
  <si>
    <t>783426760R00</t>
  </si>
  <si>
    <t>Nátěry potrubí a armatur syntetické potrubí, do DN 150 mm, základní</t>
  </si>
  <si>
    <t>230120043R00</t>
  </si>
  <si>
    <t>Čištění potrubí profukováním nebo proplach. DN 50</t>
  </si>
  <si>
    <t>230120046R00</t>
  </si>
  <si>
    <t>Čištění potrubí profukováním nebo proplach. DN 100</t>
  </si>
  <si>
    <t>230120049R00</t>
  </si>
  <si>
    <t>Čištění potrubí profukováním nebo proplach. DN 200</t>
  </si>
  <si>
    <t>733190108P</t>
  </si>
  <si>
    <t>Tlaková zkouška potrubí do DN 50</t>
  </si>
  <si>
    <t>733190232P</t>
  </si>
  <si>
    <t>Tlaková zkouška potrubí do DN 100</t>
  </si>
  <si>
    <t>733190239P</t>
  </si>
  <si>
    <t>Tlaková zkouška potrubí do DN 200</t>
  </si>
  <si>
    <t>783426760P</t>
  </si>
  <si>
    <t>Nátěry potrubí a armatur syntetické potrubí, do DN 200 mm, základní, na vzduchu schnoucí</t>
  </si>
  <si>
    <t>A5.1a</t>
  </si>
  <si>
    <t>D+M Potrubí pro rozvody chladicí vody třívrstvé, z polypropylenu typu 4 (PP-RCT) vyztužení čedičovým, vláknem (BF), S5, SDR11 (při 20°C min. 15bar/50let), délková roztažnost max. 0,05mm/n°C, spojování</t>
  </si>
  <si>
    <t>svařováním, včetně tvarovek a redukcí, D20x2,3.  (např.Wavin Fiber Basalt Clima nebo rovnocenné).</t>
  </si>
  <si>
    <t>A5.1b</t>
  </si>
  <si>
    <t>svařováním, včetně tvarovek a redukcí, D25x2,8.  (např.Wavin Fiber Basalt Clima nebo rovnocenné).</t>
  </si>
  <si>
    <t>A5.1c</t>
  </si>
  <si>
    <t>svařováním, včetně tvarovek a redukcí, D32x2,9.  (např.Wavin Fiber Basalt Clima nebo rovnocenné).</t>
  </si>
  <si>
    <t>A5.1d</t>
  </si>
  <si>
    <t>svařováním, včetně tvarovek a redukcí, D40x3,7.  (např.Wavin Fiber Basalt Clima nebo rovnocenné).</t>
  </si>
  <si>
    <t>A5.1e</t>
  </si>
  <si>
    <t>svařováním, včetně tvarovek a redukcí, D50x4,6.  (např.Wavin Fiber Basalt Clima nebo rovnocenné).</t>
  </si>
  <si>
    <t>A5.1f</t>
  </si>
  <si>
    <t>svařováním, včetně tvarovek a redukcí, D63x5,8.  (např.Wavin Fiber Basalt Clima nebo rovnocenné).</t>
  </si>
  <si>
    <t>A5.1g</t>
  </si>
  <si>
    <t>svařováním, včetně tvarovek a redukcí, D90x8,2.  (např.Wavin Fiber Basalt Clima nebo rovnocenné).</t>
  </si>
  <si>
    <t>A5.1h</t>
  </si>
  <si>
    <t>svařováním, včetně tvarovek a redukcí, D110x10,0.  (např.Wavin Fiber Basalt Clima nebo rovnocenné).</t>
  </si>
  <si>
    <t>A5.1ch</t>
  </si>
  <si>
    <t>svařováním, včetně tvarovek a redukcí, D160x14,6.  (např.Wavin Fiber Basalt Clima nebo rovnocenné).</t>
  </si>
  <si>
    <t>A5.1i</t>
  </si>
  <si>
    <t>svařováním, včetně tvarovek a redukcí, D200x18,2.  (např.Wavin Fiber Basalt Clima nebo rovnocenné).</t>
  </si>
  <si>
    <t>28654237R</t>
  </si>
  <si>
    <t>víčko/záslepka PPR; PN 20; di = 110,0 mm; spoj svařovaný</t>
  </si>
  <si>
    <t>SPCM</t>
  </si>
  <si>
    <t>Specifikace</t>
  </si>
  <si>
    <t>POL3_</t>
  </si>
  <si>
    <t>(rezervní odbočka z rozdělovače a sběrače)</t>
  </si>
  <si>
    <t>998733203R00</t>
  </si>
  <si>
    <t>Přesun hmot pro rozvody potrubí v objektech výšky do 24 m</t>
  </si>
  <si>
    <t>941955004R00</t>
  </si>
  <si>
    <t>Lešení lehké pracovní pomocné pomocné, o výšce lešeňové podlahy přes 2,5 do 3,5 m</t>
  </si>
  <si>
    <t>m2</t>
  </si>
  <si>
    <t>800-3</t>
  </si>
  <si>
    <t>713571113RU1</t>
  </si>
  <si>
    <t>Požárně ochranná manžeta EI 90, D 75 mm</t>
  </si>
  <si>
    <t>800-713</t>
  </si>
  <si>
    <t>D65 : 44</t>
  </si>
  <si>
    <t>VV</t>
  </si>
  <si>
    <t>D70 : 24+3</t>
  </si>
  <si>
    <t>713571114RU1</t>
  </si>
  <si>
    <t>Požárně ochranná manžeta EI 90, D 90 mm</t>
  </si>
  <si>
    <t>D80 : 60</t>
  </si>
  <si>
    <t>D90 : 48</t>
  </si>
  <si>
    <t>713571115RU1</t>
  </si>
  <si>
    <t>Požárně ochranná manžeta EI 90, D 110 mm</t>
  </si>
  <si>
    <t>D105 : 28</t>
  </si>
  <si>
    <t>713571118RU1</t>
  </si>
  <si>
    <t>Požárně ochranná manžeta EI 90, D 160 mm</t>
  </si>
  <si>
    <t>D160 : 8+12</t>
  </si>
  <si>
    <t>713571122RU1</t>
  </si>
  <si>
    <t>Požárně ochranná manžeta EI 90, D 250 mm</t>
  </si>
  <si>
    <t>D210 : 4</t>
  </si>
  <si>
    <t>732199100RM1</t>
  </si>
  <si>
    <t>Montáž orientačních štítků s dodávkou orientačního štítku</t>
  </si>
  <si>
    <t>soubor</t>
  </si>
  <si>
    <t>734109214R00</t>
  </si>
  <si>
    <t>Montáž přírubových armatur se dvěma přírubami, PN 1,6, DN 50, bez dodávky materiálu</t>
  </si>
  <si>
    <t>734109218R00</t>
  </si>
  <si>
    <t>Montáž přírubových armatur se dvěma přírubami, PN 1,6, DN 125, bez dodávky materiálu</t>
  </si>
  <si>
    <t>3+1</t>
  </si>
  <si>
    <t>734109219R00</t>
  </si>
  <si>
    <t>Montáž přírubových armatur se dvěma přírubami, PN 1,6, DN 150, bez dodávky materiálu</t>
  </si>
  <si>
    <t>734109220R00</t>
  </si>
  <si>
    <t>Montáž přírubových armatur se dvěma přírubami, PN 1,6, DN 200, bez dodávky materiálu</t>
  </si>
  <si>
    <t>2+1</t>
  </si>
  <si>
    <t>734163117R00</t>
  </si>
  <si>
    <t>Filtr přírubový, litinový, DN 65, PN 16, spoj s navařením přírub, včetně dodávky materiálu</t>
  </si>
  <si>
    <t>734163119R00</t>
  </si>
  <si>
    <t>Filtr přírubový, litinový, DN 100, PN 16, spoj s navařením přírub, včetně dodávky materiálu</t>
  </si>
  <si>
    <t>734163123R00</t>
  </si>
  <si>
    <t>Filtr přírubový, litinový, DN 200, PN 16, spoj s navařením přírub, včetně dodávky materiálu</t>
  </si>
  <si>
    <t>734173416R00</t>
  </si>
  <si>
    <t>Přírubový spoj PN 1,6/I MPa, DN 65, včetně dodávky materiálu</t>
  </si>
  <si>
    <t>4+4</t>
  </si>
  <si>
    <t>734173417R00</t>
  </si>
  <si>
    <t>Přírubový spoj PN 1,6/I MPa, DN 80, včetně dodávky materiálu</t>
  </si>
  <si>
    <t>734173418R00</t>
  </si>
  <si>
    <t>Přírubový spoj PN 1,6/I MPa, DN 100, včetně dodávky materiálu</t>
  </si>
  <si>
    <t>15+1</t>
  </si>
  <si>
    <t>734173421R00</t>
  </si>
  <si>
    <t>Přírubový spoj PN 1,6/I MPa, DN 125, včetně dodávky materiálu</t>
  </si>
  <si>
    <t>6+3</t>
  </si>
  <si>
    <t>734173422R00</t>
  </si>
  <si>
    <t>Přírubový spoj PN 1,6/I MPa, DN 150, včetně dodávky materiálu</t>
  </si>
  <si>
    <t>734173423R00</t>
  </si>
  <si>
    <t>Přírubový spoj PN 1,6/I MPa, DN 200, včetně dodávky materiálu</t>
  </si>
  <si>
    <t>10+4</t>
  </si>
  <si>
    <t>734193217R00</t>
  </si>
  <si>
    <t>Klapka mezipřírubová uzavírací a regulační, litinová, PN 16, spoj bez navaření přírub, DN 65, včetně dodávky materiálu</t>
  </si>
  <si>
    <t>734193218R00</t>
  </si>
  <si>
    <t>Klapka mezipřírubová uzavírací a regulační, litinová, PN 16, spoj bez navaření přírub, DN 80, včetně dodávky materiálu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</si>
  <si>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</si>
  <si>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</si>
  <si>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</si>
  <si>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</si>
  <si>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</si>
  <si>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</si>
  <si>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734193223R00</t>
  </si>
  <si>
    <t>Klapka mezipřírubová uzavírací a regulační, litinová, PN 16, spoj bez navaření přírub, DN 200, včetně dodávky materiálu</t>
  </si>
  <si>
    <t>734193239R00</t>
  </si>
  <si>
    <t>Klapka mezipřírubová, motýlová, zpětná , litinová, PN 16, spoj bez navaření přírub, DN 100, včetně dodávky materiálu</t>
  </si>
  <si>
    <t>734193241R00</t>
  </si>
  <si>
    <t>Klapka mezipřírubová, motýlová, zpětná , litinová, PN 16, spoj bez navaření přírub, DN 125, včetně dodávky materiálu</t>
  </si>
  <si>
    <t>734209112R00</t>
  </si>
  <si>
    <t>Montáž závitové armatury se dvěma závity, G 3/8", bez dodávky materiálu</t>
  </si>
  <si>
    <t>734209113R00</t>
  </si>
  <si>
    <t>Montáž závitové armatury se dvěma závity, G 1/2", bez dodávky materiálu</t>
  </si>
  <si>
    <t>734209114R00</t>
  </si>
  <si>
    <t>Montáž závitové armatury se dvěma závity, G 3/4", bez dodávky materiálu</t>
  </si>
  <si>
    <t>75+13+11+40</t>
  </si>
  <si>
    <t>734209115R00</t>
  </si>
  <si>
    <t>Montáž závitové armatury se dvěma závity, G 1", bez dodávky materiálu</t>
  </si>
  <si>
    <t>8+1</t>
  </si>
  <si>
    <t>734209116R00</t>
  </si>
  <si>
    <t>Montáž závitové armatury se dvěma závity, G 5/4", bez dodávky materiálu</t>
  </si>
  <si>
    <t>734209117R00</t>
  </si>
  <si>
    <t>Montáž závitové armatury se dvěma závity, G 6/4", bez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</si>
  <si>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</si>
  <si>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</si>
  <si>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</si>
  <si>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</si>
  <si>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</si>
  <si>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</si>
  <si>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</si>
  <si>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</si>
  <si>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</si>
  <si>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</si>
  <si>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734265311R00</t>
  </si>
  <si>
    <t>Šroubení topenářské, přímé, mosazné, DN 10, PN 16, včetně dodávky materiálu</t>
  </si>
  <si>
    <t>734265312R00</t>
  </si>
  <si>
    <t>Šroubení topenářské, přímé, mosazné, DN 15, PN 16, včetně dodávky materiálu</t>
  </si>
  <si>
    <t>128+8</t>
  </si>
  <si>
    <t>734265313R00</t>
  </si>
  <si>
    <t>Šroubení topenářské, přímé, mosazné, DN 20, PN 16, včetně dodávky materiálu</t>
  </si>
  <si>
    <t>105+16+75+5+11</t>
  </si>
  <si>
    <t>734265314R00</t>
  </si>
  <si>
    <t>Šroubení topenářské, přímé, mosazné, DN 25, PN 16, včetně dodávky materiálu</t>
  </si>
  <si>
    <t>24+4+8+4+1</t>
  </si>
  <si>
    <t>734265315R00</t>
  </si>
  <si>
    <t>Šroubení topenářské, přímé, mosazné, DN 32, PN 16, včetně dodávky materiálu</t>
  </si>
  <si>
    <t>4+1</t>
  </si>
  <si>
    <t>734265316R00</t>
  </si>
  <si>
    <t>Šroubení topenářské, přímé, mosazné, DN 40, PN 16, včetně dodávky materiálu</t>
  </si>
  <si>
    <t>18+4+4+8</t>
  </si>
  <si>
    <t>734265317R00</t>
  </si>
  <si>
    <t>Šroubení topenářské, přímé, mosazné, DN 50, PN 16, včetně dodávky materiálu</t>
  </si>
  <si>
    <t>28+16+12</t>
  </si>
  <si>
    <t>734295321R00</t>
  </si>
  <si>
    <t>Kohout kulový, napouštěcí a vypouštěcí, mosazný, DN 15, PN 10, včetně dodávky materiálu</t>
  </si>
  <si>
    <t>734295331R00</t>
  </si>
  <si>
    <t>Kohout kulový, napouštěcí a vypouštěcí, mosazný, DN 20, PN 10, včetně dodávky materiálu</t>
  </si>
  <si>
    <t>734294212R00</t>
  </si>
  <si>
    <t>Filtr mosazný, DN 20, PN 10, vnitřní-vnitřní závit, včetně dodávky materiálu</t>
  </si>
  <si>
    <t>734294213R00</t>
  </si>
  <si>
    <t>Filtr mosazný, DN 25, PN 10, vnitřní-vnitřní závit, včetně dodávky materiálu</t>
  </si>
  <si>
    <t>734294215R00</t>
  </si>
  <si>
    <t>Filtr mosazný, DN 40, PN 10, vnitřní-vnitřní závit, včetně dodávky materiálu</t>
  </si>
  <si>
    <t>734294216R00</t>
  </si>
  <si>
    <t>Filtr mosazný, DN 50, PN 10, vnitřní-vnitřní závit, včetně dodávky materiálu</t>
  </si>
  <si>
    <t>734255122P</t>
  </si>
  <si>
    <t>D+M Pojišťovací ventil závitový, otevírací přetlak 0,3 MPa, vstup 3/4", výstup 1"</t>
  </si>
  <si>
    <t>734255125P</t>
  </si>
  <si>
    <t>D+M Pojišťovací ventil závitový, otevírací přetlak 0,6 MPa, vstup 3/4", výstup 1"</t>
  </si>
  <si>
    <t>734255125P1</t>
  </si>
  <si>
    <t>D+M Pojišťovací ventil závitový, otevírací přetlak 1,0 MPa, vstup 3/4", výstup 1"</t>
  </si>
  <si>
    <t>A6.16</t>
  </si>
  <si>
    <t>D+M Odvzdušňovací bod koncového zařízení tvořený automatickým odvzdušňovacím ventilem, nebo ručním, kulovým kohoutem vypouštěcím se zátkou - dle prostorových možností a dohody s oprávněným zástupcem</t>
  </si>
  <si>
    <t>investora, 1/2".</t>
  </si>
  <si>
    <t>A6.18</t>
  </si>
  <si>
    <t>D+M Teploměr technický dvojkovový rovný TR -30 až +50 °C, délka stonku 60mm, včetně navarku a jímky</t>
  </si>
  <si>
    <t>A6.19</t>
  </si>
  <si>
    <t>D+M Manometr rozsah 0-600kPa, včetně navarku, kondenzační smyčky a zkušebního manometrického kohoutu</t>
  </si>
  <si>
    <t>A6.20</t>
  </si>
  <si>
    <t>D+M Návarky pro čidla MaR (dle specifikace MaR), včetně jímky, nebo kulového uzavíracího kohoutu, do G1"</t>
  </si>
  <si>
    <t>A6.24e</t>
  </si>
  <si>
    <t>D+M Protipožární uzávěr stěnou (svislá konstrukce) na ocelové potrubí do průměru 168,3mm (DN150), izolováno nehořlavou izolací spojitou (izolace ze skelné vlny s hliníkovou fólií 40mm)</t>
  </si>
  <si>
    <t>například protipožární akrylátový tmel doplněný výplní z minerální plsti, zhotovit oprávněnou osobou, včetně zapravení prostupu a označení identifikačním štítkem. Značení venkovní průměr rozvodu, včetně izolace, D240.</t>
  </si>
  <si>
    <t>767990010RA0</t>
  </si>
  <si>
    <t>Ostatní atypické kovové prvky do 5 kg/kus</t>
  </si>
  <si>
    <t>kg</t>
  </si>
  <si>
    <t>AP-PSV</t>
  </si>
  <si>
    <t>Agregovaná položka</t>
  </si>
  <si>
    <t>POL2_</t>
  </si>
  <si>
    <t>Doplňkové konstrukce ocelové atypické/typové stavebnicové prvky (uložení potrubí, armatrur, zařízení, čerpadel...), včetně povrchové antikorozní úpravy (protikorozní nátěr, zinkování, ve venkovním prostředí žárový zinek)</t>
  </si>
  <si>
    <t>904      R00</t>
  </si>
  <si>
    <t>Hzs-zkousky v ramci montaz.praci</t>
  </si>
  <si>
    <t>h</t>
  </si>
  <si>
    <t>Prav.M</t>
  </si>
  <si>
    <t>HZS</t>
  </si>
  <si>
    <t>POL10_</t>
  </si>
  <si>
    <t>Zaregulování systému - chladicí zkouška : 72</t>
  </si>
  <si>
    <t>Hydraulické vyvážení chladicího systému : 32</t>
  </si>
  <si>
    <t>Prvotní naplnění a odvzdušnění systému : 50</t>
  </si>
  <si>
    <t>Zprovoznění, v kooperaci s MaR : 50</t>
  </si>
  <si>
    <t>909      R00</t>
  </si>
  <si>
    <t>Hzs-nezmeritelne stavebni prace</t>
  </si>
  <si>
    <t>Stavební přípomoci, včetně vrtání prostupů a zapravení</t>
  </si>
  <si>
    <t>42274518R</t>
  </si>
  <si>
    <t>kompenzátor pryžový přírubový; pro průmysl.dodávky vody, topné a ventilační systémy; 200; l = 177 mm; stlačený vzduch a čerpací systémy; provozní tlak do 16,0 bar; provozní teplota  -10 až 90 °C</t>
  </si>
  <si>
    <t>A6.10a</t>
  </si>
  <si>
    <t>Dodávka: Ruční vyvažovací ventil přírubový PN16 se samotěsnícími měřícími vsuvkami, plynulé, nastavení kv hodnoty (rozsah nastavení 5,5-300), aretované přednastavení, tlakově vyvážená kuželka</t>
  </si>
  <si>
    <t>max. pracovní teplota 120°C, DN125. (např.IMI STAF nebo rovnocenný)</t>
  </si>
  <si>
    <t>A6.10b</t>
  </si>
  <si>
    <t>Dodávka: Ruční vyvažovací ventil přírubový PN16 se samotěsnícími měřícími vsuvkami, plynulé, nastavení kv hodnoty (rozsah nastavení 6,5-420), aretované přednastavení, tlakově vyvážená kuželka</t>
  </si>
  <si>
    <t>max. pracovní teplota 120°C, DN150. (např.IMI STAF nebo rovnocenný)</t>
  </si>
  <si>
    <t>A6.11</t>
  </si>
  <si>
    <t>Dodávka: Automatický vyvažovací ventil (regulátor průtoku)  DN 20 pro udržování konstantního průtoku, při změnách dispoziční tlakové diference, průtok max. 200 l/h, rozsah diferenčního tlaku</t>
  </si>
  <si>
    <t>min. 30-390kPa, nastavení maximálního průtoku volbou nerezové kazety, s měřicími vsuvkami pro měření průtoku, tlakové ztráty a teploty protékající látky, DN20. (např. HydronicSystem FlowCon K380.20.F360411, řada 4 (28-390kPa) nebo rovnocenný)</t>
  </si>
  <si>
    <t>A6.12a</t>
  </si>
  <si>
    <t>Dodávka: Tlakově nezávislý 2cestný regulační a vyvažovací ventil s měřicími vsuvkami, PN 25, rozsah, nastavení omezovače maximálního průtoku 65-370 l/h, minimální rozsah provozního diferenčního tlaku</t>
  </si>
  <si>
    <t>30-600kPa, rozsah pracovních teplot 0-120°C, závitový, pro přednastavení bez omezení zdvihu regulační kuželky-zdvih 5,0mm, včetně rovnoprocentního elektromechanického ovládacího pohonu 24V~/0-10V, včetně přednastavení, DN10. (např.HydronicSystems Optima compact plus DN10HF (5,0mm) nebo rovnocenný)</t>
  </si>
  <si>
    <t>A6.12b</t>
  </si>
  <si>
    <t>Dodávka: Tlakově nezávislý 2cestný regulační a vyvažovací ventil s měřicími vsuvkami, PN 25, rozsah, nastavení omezovače maximálního průtoku 100-575 l/h, minimální rozsah provozního diferenčního tlaku</t>
  </si>
  <si>
    <t>30-600kPa, rozsah pracovních teplot 0-120°C, závitový, pro přednastavení bez omezení zdvihu regulační kuželky-zdvih 2,5mm, včetně rovnoprocentního elektromechanického ovládacího pohonu 24V~/0-10V, včetně přednastavení, DN15. (např. HydronicSystems Optima compact plus DN15LF (2,5mm) nebo rovnocenný)</t>
  </si>
  <si>
    <t>A6.12c</t>
  </si>
  <si>
    <t>Dodávka: Tlakově nezávislý 2cestný regulační a vyvažovací ventil s měřicími vsuvkami, PN 25, rozsah, nastavení omezovače maximálního průtoku 220-1.330 l/h, minimální rozsah provozního diferenčního</t>
  </si>
  <si>
    <t>tlaku 30-600kPa, rozsah pracovních teplot 0-120°C, závitový, pro přednastavení bez omezení zdvihu regulační kuželky-zdvih 5,0mm, včetně rovnoprocentního elektromechanického ovládacího pohonu 24V~/0-10V, včetně přednastavení, DN20. (např. HydronicSystems Optima compact plus DN20LF (5,0mm) nebo rovnocenný)</t>
  </si>
  <si>
    <t>A6.12d</t>
  </si>
  <si>
    <t>Dodávka: Tlakově nezávislý 2cestný regulační a vyvažovací ventil s měřicími vsuvkami, PN 25, rozsah, nastavení omezovače maximálního průtoku 600-3.600 l/h, minimální rozsah provozního diferenčního</t>
  </si>
  <si>
    <t>tlaku 30-600kPa, rozsah pracovních teplot 0-120°C, závitový, pro přednastavení bez omezení zdvihu regulační kuželky-zdvih 5,5mm, včetně rovnoprocentního elektromechanického ovládacího pohonu 24V~/0-10V, včetně přednastavení, DN25. (např.HydronicSystems Optima compact plus DN25 (5,5mm) nebo rovnocenný)</t>
  </si>
  <si>
    <t>A6.12e</t>
  </si>
  <si>
    <t>Dodávka: Tlakově nezávislý 2cestný regulační a vyvažovací ventil s měřicími vsuvkami, PN 25, rozsah, nastavení omezovače maximálního průtoku 550-4.000 l/h, minimální rozsah provozního diferenčního</t>
  </si>
  <si>
    <t>tlaku 30-600kPa, rozsah pracovních teplot 0-120°C, závitový, pro přednastavení bez omezení zdvihu regulační kuželky-zdvih 5,5mm, včetně rovnoprocentního elektromechanického ovládacího pohonu 24V~/0-10V, včetně přednastavení, DN32. (např. HydronicSystems Optima compact plus DN32 (5,5mm) nebo rovnocenný)</t>
  </si>
  <si>
    <t>A6.12f</t>
  </si>
  <si>
    <t>Dodávka: Tlakově nezávislý 2cestný regulační a vyvažovací ventil s měřicími vsuvkami, PN 25, rozsah, nastavení omezovače maximálního průtoku 1.370-9.500 l/h, minimální rozsah provozního diferenčního</t>
  </si>
  <si>
    <t>tlaku 30-600kPa, rozsah pracovních teplot 0-120°C, závitový, pro přednastavení bez omezení zdvihu regulační kuželky-zdvih 15mm, včetně rovnoprocentního elektromechanického ovládacího pohonu 24V~/0-10V, včetně přednastavení, DN40. (např. HydronicSystems Optima compact plus DN40 (15mm) nebo rovnocenný)</t>
  </si>
  <si>
    <t>A6.13a</t>
  </si>
  <si>
    <t>Dodávka: Tlakově nezávislý 2cestný regulační a vyvažovací ventil s měřicími vsuvkami, PN 16, rozsah, nastavení omezovače maximálního průtoku 2,5-15,0 m3/h, minimální rozsah provozního diferenčního</t>
  </si>
  <si>
    <t>tlaku 35-600kPa, rozsah pracovních teplot 0-120°C, přírubový, pro přednastavení bez omezení zdvihu regulační kuželky-zdvih 20mm, včetně rovnoprocentního elektromechanického ovládacího pohonu 24V~/0-10V, včetně přednastavení, DN50. (např. HydronicSystems Optima compact Flange DN50LF nebo rovnocenný)</t>
  </si>
  <si>
    <t>A6.13b</t>
  </si>
  <si>
    <t>Dodávka: Tlakově nezávislý 2cestný regulační a vyvažovací ventil s měřicími vsuvkami, PN 16, rozsah, nastavení omezovače maximálního průtoku 18,5-110 m3/h, minimální rozsah provozního diferenčníh</t>
  </si>
  <si>
    <t>tlaku 35-600kPa, rozsah pracovních teplot 0-120°C, přírubový, pro přednastavení bez omezení zdvihu regulační kuželky-zdvih 40mm, včetně rovnoprocentního elektromechanického ovládacího pohonu 24V~/0-10V, včetně přednastavení, DN125. (např. HydronicSystems Optima compact Flange DN125LF nebo rovnocenný)</t>
  </si>
  <si>
    <t>A6.15</t>
  </si>
  <si>
    <t>Dodávka: Automatický odvzdušňovací ventil s plovákem řízeným bezúkapovým odvzdušňovacím ventilem, (automatické odvzdušňování při provozu a plnění, automatické zavzdušňování při vypouštění) G3/4"</t>
  </si>
  <si>
    <t>(např. IMI Zeparo ZUT 20 nebo rovnocenný)</t>
  </si>
  <si>
    <t>A6.7a</t>
  </si>
  <si>
    <t>Dodávka: Kulový kohout závitový s integrovaným filtrem v kouli s možností čištění filtrační vložky, při uzavření, PN25 (mosazný s povrchovou úpravou chromováním, síto filtru nezezavějící ocel), včetně</t>
  </si>
  <si>
    <t>šroubení a těsnění, DN20. (např. HydronicSystem Superfilter 140/141 nebo rovnocenný)</t>
  </si>
  <si>
    <t>A6.7b</t>
  </si>
  <si>
    <t>šroubení a těsnění, DN25. (např. HydronicSystem Superfilter 140/141 nebo rovnocenný)</t>
  </si>
  <si>
    <t>998734203R00</t>
  </si>
  <si>
    <t>Přesun hmot pro armatury v objektech výšky do 4 m</t>
  </si>
  <si>
    <t>A7.10</t>
  </si>
  <si>
    <t>D+M Hydrofobizovaná minerální vlna tloušťky min. 30 mm pro vytvoření skládané izolace ve venkovním, prostředí</t>
  </si>
  <si>
    <t>A7.11</t>
  </si>
  <si>
    <t>D+M Hliníkový plech tl.0,7mm pro oplechování potrubí ve venkovním prostředí, včetně instalačního materiálu</t>
  </si>
  <si>
    <t>A7.1a.a</t>
  </si>
  <si>
    <t>D+M Izolační trubice ze syntetického kaučuku pro izolování rozvodů chlazení, teplotní rozsah, -40 ~ +110°C, součinitel tepelné vodivosti  při 0°C =0,033W/mK, součinitel difuzního odporu difuze</t>
  </si>
  <si>
    <t>vodních par =7000, tloušťka izolace 19mm (plastové rozvody značení vnější průměr potrubí) D20 - není-li požadovaný rozměr izolace jako trubice, nutno zhotovit z plošné izolace, v této položce nutno počítat i s izolováním potrubních spojek a tvarovek - izolace spojek a tvarovek není zpočítána v položce plošná izolace.</t>
  </si>
  <si>
    <t>A7.1a.b</t>
  </si>
  <si>
    <t>vodních par =7000, tloušťka izolace 19mm (plastové rozvody značení vnější průměr potrubí) D25 - není-li požadovaný rozměr izolace jako trubice, nutno zhotovit z plošné izolace, v této položce nutno počítat i s izolováním potrubních spojek a tvarovek - izolace spojek a tvarovek není zpočítána v položce plošná izolace.</t>
  </si>
  <si>
    <t>A7.1a.c</t>
  </si>
  <si>
    <t>vodních par =7000, tloušťka izolace 19mm (plastové rozvody značení vnější průměr potrubí) D32 - není-li požadovaný rozměr izolace jako trubice, nutno zhotovit z plošné izolace, v této položce nutno počítat i s izolováním potrubních spojek a tvarovek - izolace spojek a tvarovek není zpočítána v položce plošná izolace.</t>
  </si>
  <si>
    <t>A7.1a.d</t>
  </si>
  <si>
    <t>vodních par =7000, tloušťka izolace 19mm (plastové rozvody značení vnější průměr potrubí) D40 - není-li požadovaný rozměr izolace jako trubice, nutno zhotovit z plošné izolace, v této položce nutno počítat i s izolováním potrubních spojek a tvarovek - izolace spojek a tvarovek není zpočítána v položce plošná izolace.</t>
  </si>
  <si>
    <t>A7.1a.e</t>
  </si>
  <si>
    <t>vodních par =7000, tloušťka izolace 19mm (plastové rozvody značení vnější průměr potrubí) D50 - není-li požadovaný rozměr izolace jako trubice, nutno zhotovit z plošné izolace, v této položce nutno počítat i s izolováním potrubních spojek a tvarovek - izolace spojek a tvarovek není zpočítána v položce plošná izolace.</t>
  </si>
  <si>
    <t>A7.1a.f</t>
  </si>
  <si>
    <t>vodních par =7000, tloušťka izolace 19mm (plastové rozvody značení vnější průměr potrubí) D63 - není-li požadovaný rozměr izolace jako trubice, nutno zhotovit z plošné izolace, v této položce nutno počítat i s izolováním potrubních spojek a tvarovek - izolace spojek a tvarovek není zpočítána v položce plošná izolace.</t>
  </si>
  <si>
    <t>A7.1b.a</t>
  </si>
  <si>
    <t>vodních par =7000, tloušťka izolace 25mm (plastové rozvody značení vnější průměr potrubí) D90 - není-li požadovaný rozměr izolace jako trubice, nutno zhotovit z plošné izolace, v této položce nutno počítat i s izolováním potrubních spojek a tvarovek - izolace spojek a tvarovek není zpočítána v položce plošná izolace.</t>
  </si>
  <si>
    <t>A7.1b.b</t>
  </si>
  <si>
    <t>vodních par =7000, tloušťka izolace 25mm (plastové rozvody značení vnější průměr potrubí) D110 - není-li požadovaný rozměr izolace jako trubice, nutno zhotovit z plošné izolace, v této položce nutno počítat i s izolováním potrubních spojek a tvarovek - izolace spojek a tvarovek není zpočítána v položce plošná izolace.</t>
  </si>
  <si>
    <t>A7.1b.c</t>
  </si>
  <si>
    <t>vodních par =7000, tloušťka izolace 25mm (plastové rozvody značení vnější průměr potrubí) D160 - není-li požadovaný rozměr izolace jako trubice, nutno zhotovit z plošné izolace, v této položce nutno počítat i s izolováním potrubních spojek a tvarovek - izolace spojek a tvarovek není zpočítána v položce plošná izolace.</t>
  </si>
  <si>
    <t>A7.1b.d</t>
  </si>
  <si>
    <t>vodních par =7000, tloušťka izolace 25mm (plastové rozvody značení vnější průměr potrubí) D200 - není-li požadovaný rozměr izolace jako trubice, nutno zhotovit z plošné izolace, v této položce nutno počítat i s izolováním potrubních spojek a tvarovek - izolace spojek a tvarovek není zpočítána v položce plošná izolace.</t>
  </si>
  <si>
    <t>A7.2a</t>
  </si>
  <si>
    <t>vodních par =7000, tloušťka izolace 25mm (ocelové rozvody značení DN) DN15 -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</si>
  <si>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A7.2b</t>
  </si>
  <si>
    <t>vodních par =7000, tloušťka izolace 25mm (ocelové rozvody značení DN) DN20 -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</si>
  <si>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A7.2c</t>
  </si>
  <si>
    <t>vodních par =7000, tloušťka izolace 25mm (ocelové rozvody značení DN) DN25 -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</si>
  <si>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A7.2d</t>
  </si>
  <si>
    <t>vodních par =7000, tloušťka izolace 25mm (ocelové rozvody značení DN) DN40 -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</si>
  <si>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A7.2e</t>
  </si>
  <si>
    <t>vodních par =7000, tloušťka izolace 25mm (ocelové rozvody značení DN) DN50 -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</si>
  <si>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A7.2f</t>
  </si>
  <si>
    <t>vodních par =7000, tloušťka izolace 25mm (ocelové rozvody značení DN) DN65 -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</si>
  <si>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A7.2g</t>
  </si>
  <si>
    <t>vodních par =7000, tloušťka izolace 25mm (ocelové rozvody značení DN) DN80 -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</si>
  <si>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A7.2h</t>
  </si>
  <si>
    <t>vodních par =7000, tloušťka izolace 25mm (ocelové rozvody značení DN) DN100 -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</si>
  <si>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A7.2ch</t>
  </si>
  <si>
    <t>vodních par =7000, tloušťka izolace 25mm (ocelové rozvody značení DN) DN125 -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</si>
  <si>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A7.2i</t>
  </si>
  <si>
    <t>vodních par =7000, tloušťka izolace 25mm (ocelové rozvody značení DN) DN150 -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</si>
  <si>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A7.2j</t>
  </si>
  <si>
    <t>vodních par =7000, tloušťka izolace 25mm (ocelové rozvody značení DN) DN200 -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t>
  </si>
  <si>
    <t>A7.3</t>
  </si>
  <si>
    <t>D+M Izolace plošná ze syntetického kaučuku pro izolování těles, (čerpadla, armatury, nádrže...) tloušťka 19mm</t>
  </si>
  <si>
    <t>A7.4</t>
  </si>
  <si>
    <t>D+M Izolace plošná ze syntetického kaučuku pro izolování těles, (čerpadla, armatury, nádrže...) tloušťka 25mm</t>
  </si>
  <si>
    <t>A7.5a.a</t>
  </si>
  <si>
    <t>D+M Izolační chladové objímky pro mechanické kotvení tloušťka izolace 19 mm, (plastové potrubí značení vnější průměr potrubí) D20</t>
  </si>
  <si>
    <t>A7.5a.b</t>
  </si>
  <si>
    <t>D+M Izolační chladové objímky pro mechanické kotvení tloušťka izolace 19 mm, (plastové potrubí značení vnější průměr potrubí) D25</t>
  </si>
  <si>
    <t>A7.5a.c</t>
  </si>
  <si>
    <t>D+M Izolační chladové objímky pro mechanické kotvení tloušťka izolace 19 mm, (plastové potrubí značení vnější průměr potrubí) D32</t>
  </si>
  <si>
    <t>A7.5a.d</t>
  </si>
  <si>
    <t>D+M Izolační chladové objímky pro mechanické kotvení tloušťka izolace 19 mm, (plastové potrubí značení vnější průměr potrubí) D40</t>
  </si>
  <si>
    <t>A7.5a.e</t>
  </si>
  <si>
    <t>D+M Izolační chladové objímky pro mechanické kotvení tloušťka izolace 19 mm, (plastové potrubí značení vnější průměr potrubí) D50</t>
  </si>
  <si>
    <t>A7.5a.f</t>
  </si>
  <si>
    <t>D+M Izolační chladové objímky pro mechanické kotvení tloušťka izolace 19 mm, (plastové potrubí značení vnější průměr potrubí) D63</t>
  </si>
  <si>
    <t>A7.5b.a</t>
  </si>
  <si>
    <t>D+M Izolační chladové objímky pro mechanické kotvení tloušťka izolace 25 mm, (plastové potrubí značení vnější průměr potrubí) D90</t>
  </si>
  <si>
    <t>A7.5b.b</t>
  </si>
  <si>
    <t>D+M Izolační chladové objímky pro mechanické kotvení tloušťka izolace 25 mm, (plastové potrubí značení vnější průměr potrubí) D110</t>
  </si>
  <si>
    <t>A7.5b.c</t>
  </si>
  <si>
    <t>D+M Izolační chladové objímky pro mechanické kotvení tloušťka izolace 25 mm, (plastové potrubí značení vnější průměr potrubí) D160</t>
  </si>
  <si>
    <t>A7.5b.d</t>
  </si>
  <si>
    <t>D+M Izolační chladové objímky pro mechanické kotvení tloušťka izolace 25 mm, (plastové potrubí značení vnější průměr potrubí) D200</t>
  </si>
  <si>
    <t>A7.6a</t>
  </si>
  <si>
    <t>D+M Izolační chladové objímky pro mechanické kotvení tloušťka izolace 25 mm, (značení vnitřní průměr potrubí) DN15</t>
  </si>
  <si>
    <t>A7.6b</t>
  </si>
  <si>
    <t>D+M Izolační chladové objímky pro mechanické kotvení tloušťka izolace 25 mm, (značení vnitřní průměr potrubí) DN20</t>
  </si>
  <si>
    <t>A7.6c</t>
  </si>
  <si>
    <t>D+M Izolační chladové objímky pro mechanické kotvení tloušťka izolace 25 mm, (značení vnitřní průměr potrubí) DN25</t>
  </si>
  <si>
    <t>A7.6d</t>
  </si>
  <si>
    <t>D+M Izolační chladové objímky pro mechanické kotvení tloušťka izolace 25 mm, (značení vnitřní průměr potrubí) DN40</t>
  </si>
  <si>
    <t>A7.6e</t>
  </si>
  <si>
    <t>D+M Izolační chladové objímky pro mechanické kotvení tloušťka izolace 25 mm, (značení vnitřní průměr potrubí) DN50</t>
  </si>
  <si>
    <t>A7.6f</t>
  </si>
  <si>
    <t>D+M Izolační chladové objímky pro mechanické kotvení tloušťka izolace 25 mm, (značení vnitřní průměr potrubí) DN65</t>
  </si>
  <si>
    <t>A7.6g</t>
  </si>
  <si>
    <t>D+M Izolační chladové objímky pro mechanické kotvení tloušťka izolace 25 mm, (značení vnitřní průměr potrubí) DN80</t>
  </si>
  <si>
    <t>A7.6h</t>
  </si>
  <si>
    <t>D+M Izolační chladové objímky pro mechanické kotvení tloušťka izolace 25 mm, (značení vnitřní průměr potrubí) DN100</t>
  </si>
  <si>
    <t>A7.6ch</t>
  </si>
  <si>
    <t>D+M Izolační chladové objímky pro mechanické kotvení tloušťka izolace 25 mm, (značení vnitřní průměr potrubí) DN125</t>
  </si>
  <si>
    <t>A7.6i</t>
  </si>
  <si>
    <t>D+M Izolační chladové objímky pro mechanické kotvení tloušťka izolace 25 mm, (značení vnitřní průměr potrubí) DN150</t>
  </si>
  <si>
    <t>A7.6j</t>
  </si>
  <si>
    <t>D+M Izolační chladové objímky pro mechanické kotvení tloušťka izolace 25 mm, (značení vnitřní průměr potrubí) DN200</t>
  </si>
  <si>
    <t>A7.7</t>
  </si>
  <si>
    <t>Neoprenové lepidlo 1l</t>
  </si>
  <si>
    <t xml:space="preserve">l     </t>
  </si>
  <si>
    <t>A7.8</t>
  </si>
  <si>
    <t>Čistič lepidla 1l</t>
  </si>
  <si>
    <t>A7.9</t>
  </si>
  <si>
    <t>D+M Nehořlavá izolace pro chladicí rozvody (chráněné únikové cesty) - vinutá potrubní izolační, pouzdra tl.40mm ze skelné vlny, z vnitřní strany nehořlavá kapilárně vodivá tkanina, z vnější strany</t>
  </si>
  <si>
    <t>povrchová  úprava hliníkovou fólií, podélné spoje přelepeny systémovou preforovanou hliníkovou páskou, DN150. (např. Isover HygroWick nebo rovnocenná)</t>
  </si>
  <si>
    <t>998713203R00</t>
  </si>
  <si>
    <t>Přesun hmot pro izolace tepelné v objektech výšky do 24 m</t>
  </si>
  <si>
    <t>50 m vodorovně</t>
  </si>
  <si>
    <t>B1.1</t>
  </si>
  <si>
    <t>D+M Čerpadlo okruh pro chladicí trámy - voda 16/20°C - provozní čerpadlo, odstředivé jednostupňové, s pevnou spojkou, sací a výtlačné hrdla stejných průměrů v jedné ose. Vyjímatelná horní konstrukce</t>
  </si>
  <si>
    <t>potrubní přípojka příruba DIN PN16. Motor synchronní s permanentním magnetem chlazený ventilátorem. Účinnost IE5. Q=28 m3/h; H=14 m v.sl.; P=1,5kW; I=3,05-2,52A; 3x380-500V/50Hz; včetně frekvenčního měniče s možností externího ovládání pomoci signálu 0-10V, vč. protipřírub DN40/16, včetně uvedení do provozu oprávněným servisem dodavatele čerpadla, DN40 (např.TPE3 40-240 S-A-F-A-BQQE-HDC nebo rovnocenné) Pozice PC3</t>
  </si>
  <si>
    <t>713571111RU1</t>
  </si>
  <si>
    <t>Požárně ochranná manžeta EI 90, D 50 mm</t>
  </si>
  <si>
    <t>D60 : 16</t>
  </si>
  <si>
    <t>D70 : 4</t>
  </si>
  <si>
    <t>40+4</t>
  </si>
  <si>
    <t>4+2</t>
  </si>
  <si>
    <t>734109215R00</t>
  </si>
  <si>
    <t>Montáž přírubových armatur se dvěma přírubami, PN 1,6, DN 65, bez dodávky materiálu</t>
  </si>
  <si>
    <t>734109216R00</t>
  </si>
  <si>
    <t>Montáž přírubových armatur se dvěma přírubami, PN 1,6, DN 80, bez dodávky materiálu</t>
  </si>
  <si>
    <t>734163118R00</t>
  </si>
  <si>
    <t>Filtr přírubový, litinový, DN 80, PN 16, spoj s navařením přírub, včetně dodávky materiálu</t>
  </si>
  <si>
    <t>146+14+1+30</t>
  </si>
  <si>
    <t>734209118R00</t>
  </si>
  <si>
    <t>Montáž závitové armatury se dvěma závity, G 2", bez dodávky materiálu</t>
  </si>
  <si>
    <t>734235121R00</t>
  </si>
  <si>
    <t>Kohout kulový, mosazný, DN 15, PN 42, vnitřní-vnitřní, včetně dodávky materiálu</t>
  </si>
  <si>
    <t>2+354+1+45</t>
  </si>
  <si>
    <t>150+2+1</t>
  </si>
  <si>
    <t>26+7+5</t>
  </si>
  <si>
    <t>734294211R00</t>
  </si>
  <si>
    <t>Filtr mosazný, DN 15, PN 10, vnitřní-vnitřní závit, včetně dodávky materiálu</t>
  </si>
  <si>
    <t>B3.14</t>
  </si>
  <si>
    <t>B3.15</t>
  </si>
  <si>
    <t>B3.16</t>
  </si>
  <si>
    <t>B3.17</t>
  </si>
  <si>
    <t>B3.10</t>
  </si>
  <si>
    <t>B3.11a</t>
  </si>
  <si>
    <t>B3.11b</t>
  </si>
  <si>
    <t>B3.11c</t>
  </si>
  <si>
    <t>B3.11d</t>
  </si>
  <si>
    <t>B3.13</t>
  </si>
  <si>
    <t>B3.5a</t>
  </si>
  <si>
    <t>B3.6b</t>
  </si>
  <si>
    <t>B3.8</t>
  </si>
  <si>
    <t>Dodávka: Ruční vyvažovací ventil závitový PN25 se samotěsnícími měřícími vsuvkami, plynulé nastavení, kv hodnoty (rozsah nastavení 2,62-32,3), aretované přednastavení, max. pracovní teplota 120°C, DN50</t>
  </si>
  <si>
    <t>(např. IMI STAD nebo rovnocenný)</t>
  </si>
  <si>
    <t>B3.9a</t>
  </si>
  <si>
    <t>Dodávka: Ruční vyvažovací ventil přírubový PN16 se samotěsnícími měřícími vsuvkami, plynulé, nastavení kv hodnoty (rozsah nastavení 1,8-85), aretované přednastavení, tlakově vyvážená kuželka</t>
  </si>
  <si>
    <t>max. pracovní teplota 120°C, DN65. (např.IMI STAF nebo rovnocenný)</t>
  </si>
  <si>
    <t>B3.9b</t>
  </si>
  <si>
    <t>Dodávka: Ruční vyvažovací ventil přírubový PN16 se samotěsnícími měřícími vsuvkami, plynulé, nastavení kv hodnoty (rozsah nastavení 2,0-120), aretované přednastavení, tlakově vyvážená kuželka</t>
  </si>
  <si>
    <t>max. pracovní teplota 120°C, DN80. (např.IMI STAF nebo rovnocenný)</t>
  </si>
  <si>
    <t>B4.1a</t>
  </si>
  <si>
    <t>vodních par =7000, tloušťka izolace 9mm (plastové rozvody značení vnější průměr potrubí) D20 - není-li požadovaný rozměr izolace jako trubice, nutno zhotovit z plošné izolace, v této položce nutno počítat i s izolováním potrubních spojek a tvarovek - izolace spojek a tvarovek není zpočítána v položce plošná izolace.</t>
  </si>
  <si>
    <t>B4.1b</t>
  </si>
  <si>
    <t>vodních par =7000, tloušťka izolace 9mm (plastové rozvody značení vnější průměr potrubí) D25 - není-li požadovaný rozměr izolace jako trubice, nutno zhotovit z plošné izolace, v této položce nutno počítat i s izolováním potrubních spojek a tvarovek - izolace spojek a tvarovek není zpočítána v položce plošná izolace.</t>
  </si>
  <si>
    <t>B4.1c</t>
  </si>
  <si>
    <t>vodních par =7000, tloušťka izolace 9mm (plastové rozvody značení vnější průměr potrubí) D32 - není-li požadovaný rozměr izolace jako trubice, nutno zhotovit z plošné izolace, v této položce nutno počítat i s izolováním potrubních spojek a tvarovek - izolace spojek a tvarovek není zpočítána v položce plošná izolace.</t>
  </si>
  <si>
    <t>B4.1d</t>
  </si>
  <si>
    <t>vodních par =7000, tloušťka izolace 9mm (plastové rozvody značení vnější průměr potrubí) D40 - není-li požadovaný rozměr izolace jako trubice, nutno zhotovit z plošné izolace, v této položce nutno počítat i s izolováním potrubních spojek a tvarovek - izolace spojek a tvarovek není zpočítána v položce plošná izolace.</t>
  </si>
  <si>
    <t>B4.1e</t>
  </si>
  <si>
    <t>vodních par =7000, tloušťka izolace 9mm (plastové rozvody značení vnější průměr potrubí) D50 - není-li požadovaný rozměr izolace jako trubice, nutno zhotovit z plošné izolace, v této položce nutno počítat i s izolováním potrubních spojek a tvarovek - izolace spojek a tvarovek není zpočítána v položce plošná izolace.</t>
  </si>
  <si>
    <t>B4.1f</t>
  </si>
  <si>
    <t>vodních par =7000, tloušťka izolace 9mm (plastové rozvody značení vnější průměr potrubí) D63 - není-li požadovaný rozměr izolace jako trubice, nutno zhotovit z plošné izolace, v této položce nutno počítat i s izolováním potrubních spojek a tvarovek - izolace spojek a tvarovek není zpočítána v položce plošná izolace.</t>
  </si>
  <si>
    <t>B4.1g</t>
  </si>
  <si>
    <t>vodních par =7000, tloušťka izolace 9mm (plastové rozvody značení vnější průměr potrubí) D90 - není-li požadovaný rozměr izolace jako trubice, nutno zhotovit z plošné izolace, v této položce nutno počítat i s izolováním potrubních spojek a tvarovek - izolace spojek a tvarovek není zpočítána v položce plošná izolace.</t>
  </si>
  <si>
    <t>B4.1h</t>
  </si>
  <si>
    <t>vodních par =7000, tloušťka izolace 9mm (plastové rozvody značení vnější průměr potrubí) D110 - není-li požadovaný rozměr izolace jako trubice, nutno zhotovit z plošné izolace, v této položce nutno počítat i s izolováním potrubních spojek a tvarovek - izolace spojek a tvarovek není zpočítána v položce plošná izolace.</t>
  </si>
  <si>
    <t>B4.2a</t>
  </si>
  <si>
    <t>vodních par =7000, tloušťka izolace 25mm (plastové rozvody značení vnější průměr potrubí) D20 - není-li požadovaný rozměr izolace jako trubice, nutno zhotovit z plošné izolace, v této položce nutno počítat i s izolováním potrubních spojek a tvarovek - izolace spojek a tvarovek není zpočítána v položce plošná izolace.</t>
  </si>
  <si>
    <t>B4.2b</t>
  </si>
  <si>
    <t>vodních par =7000, tloušťka izolace 25mm (plastové rozvody značení vnější průměr potrubí) D63 - není-li požadovaný rozměr izolace jako trubice, nutno zhotovit z plošné izolace, v této položce nutno počítat i s izolováním potrubních spojek a tvarovek - izolace spojek a tvarovek není zpočítána v položce plošná izolace.</t>
  </si>
  <si>
    <t>B4.2c</t>
  </si>
  <si>
    <t>B4.3</t>
  </si>
  <si>
    <t>D+M Izolace plošná ze syntetického kaučuku pro izolování těles, (čerpadla, armatury, nádrže...) tloušťka 9mm</t>
  </si>
  <si>
    <t>B4.4</t>
  </si>
  <si>
    <t>B4.5a</t>
  </si>
  <si>
    <t>D+M Izolační chladové objímky pro mechanické kotvení tloušťka izolace 9 mm, (plastové potrubí značení vnější průměr potrubí) D20</t>
  </si>
  <si>
    <t>B4.5b</t>
  </si>
  <si>
    <t>D+M Izolační chladové objímky pro mechanické kotvení tloušťka izolace 9 mm, (plastové potrubí značení vnější průměr potrubí) D25</t>
  </si>
  <si>
    <t>B4.5c</t>
  </si>
  <si>
    <t>D+M Izolační chladové objímky pro mechanické kotvení tloušťka izolace 9 mm, (plastové potrubí značení vnější průměr potrubí) D32</t>
  </si>
  <si>
    <t>B4.5d</t>
  </si>
  <si>
    <t>D+M Izolační chladové objímky pro mechanické kotvení tloušťka izolace 9 mm, (plastové potrubí značení vnější průměr potrubí) D40</t>
  </si>
  <si>
    <t>B4.5e</t>
  </si>
  <si>
    <t>D+M Izolační chladové objímky pro mechanické kotvení tloušťka izolace 9 mm, (plastové potrubí značení vnější průměr potrubí) D50</t>
  </si>
  <si>
    <t>B4.5f</t>
  </si>
  <si>
    <t>D+M Izolační chladové objímky pro mechanické kotvení tloušťka izolace 9 mm, (plastové potrubí značení vnější průměr potrubí) D63</t>
  </si>
  <si>
    <t>B4.5g</t>
  </si>
  <si>
    <t>D+M Izolační chladové objímky pro mechanické kotvení tloušťka izolace 9 mm, (plastové potrubí značení vnější průměr potrubí) D90</t>
  </si>
  <si>
    <t>B4.5h</t>
  </si>
  <si>
    <t>D+M Izolační chladové objímky pro mechanické kotvení tloušťka izolace 9 mm, (plastové potrubí značení vnější průměr potrubí) D110</t>
  </si>
  <si>
    <t>B4.6a</t>
  </si>
  <si>
    <t>D+M Izolační chladové objímky pro mechanické kotvení tloušťka izolace 25 mm, (plastové potrubí značení vnější průměr potrubí) D20</t>
  </si>
  <si>
    <t>B4.6b</t>
  </si>
  <si>
    <t>D+M Izolační chladové objímky pro mechanické kotvení tloušťka izolace 25 mm, (plastové potrubí značení vnější průměr potrubí) D63</t>
  </si>
  <si>
    <t>B4.6c</t>
  </si>
  <si>
    <t>B4.7</t>
  </si>
  <si>
    <t>B4.8</t>
  </si>
  <si>
    <t>SUM</t>
  </si>
  <si>
    <t>pod okny strjovny chlazení, přesná specifikace dle stěhovací firmy.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</si>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</sst>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164" fontId="18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kwULwo6UKHMy1PG0tQBf65P6EHrcuoYKEYf1e2OI+pNmh1/6SmBrOF96KU9Dmo3sQtARV5TlrG5rlAF/t+TVaQ==" saltValue="0n+ZFi601TaXtknuTIbmZ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7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1408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SUMIF(F53:F63,A16,I53:I63)+SUMIF(F53:F63,"PSU",I53:I63)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SUMIF(F53:F63,A17,I53:I63)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SUMIF(F53:F63,A18,I53:I63)</f>
        <v>0</v>
      </c>
      <c r="J18" s="85"/>
    </row>
    <row r="19" spans="1:10" ht="23.25" customHeight="1" x14ac:dyDescent="0.2">
      <c r="A19" s="201" t="s">
        <v>83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SUMIF(F53:F63,A19,I53:I63)</f>
        <v>0</v>
      </c>
      <c r="J19" s="85"/>
    </row>
    <row r="20" spans="1:10" ht="23.25" customHeight="1" x14ac:dyDescent="0.2">
      <c r="A20" s="201" t="s">
        <v>84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SUMIF(F53:F63,A20,I53:I63)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52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 110 110.52 Pol'!AE437</f>
        <v>0</v>
      </c>
      <c r="G39" s="151">
        <f>'SO 110 110.52 Pol'!AF437</f>
        <v>0</v>
      </c>
      <c r="H39" s="152"/>
      <c r="I39" s="153">
        <f>F39+G39+H39</f>
        <v>0</v>
      </c>
      <c r="J39" s="154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52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 110 110.52 Pol'!AE437</f>
        <v>0</v>
      </c>
      <c r="G41" s="158">
        <f>'SO 110 110.52 Pol'!AF437</f>
        <v>0</v>
      </c>
      <c r="H41" s="158"/>
      <c r="I41" s="159">
        <f>F41+G41+H41</f>
        <v>0</v>
      </c>
      <c r="J41" s="160" t="str">
        <f>IF(_xlfn.SINGLE(CenaCelkemVypocet)=0,"",I41/_xlfn.SINGLE(CenaCelkemVypocet)*100)</f>
        <v/>
      </c>
    </row>
    <row r="42" spans="1:52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 110 110.52 Pol'!AE437</f>
        <v>0</v>
      </c>
      <c r="G42" s="152">
        <f>'SO 110 110.52 Pol'!AF437</f>
        <v>0</v>
      </c>
      <c r="H42" s="152"/>
      <c r="I42" s="153">
        <f>F42+G42+H42</f>
        <v>0</v>
      </c>
      <c r="J42" s="154" t="str">
        <f>IF(_xlfn.SINGLE(CenaCelkemVypocet)=0,"",I42/_xlfn.SINGLE(CenaCelkemVypocet)*100)</f>
        <v/>
      </c>
    </row>
    <row r="43" spans="1:52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5" spans="1:52" x14ac:dyDescent="0.2">
      <c r="A45" t="s">
        <v>55</v>
      </c>
      <c r="B45" t="s">
        <v>56</v>
      </c>
    </row>
    <row r="46" spans="1:52" x14ac:dyDescent="0.2">
      <c r="B46" s="180" t="s">
        <v>57</v>
      </c>
      <c r="C46" s="180"/>
      <c r="D46" s="180"/>
      <c r="E46" s="180"/>
      <c r="F46" s="180"/>
      <c r="G46" s="180"/>
      <c r="H46" s="180"/>
      <c r="I46" s="180"/>
      <c r="J46" s="180"/>
      <c r="AZ46" s="179" t="str">
        <f>B46</f>
        <v>V délce potrubí je započítán prořez 10 %.</v>
      </c>
    </row>
    <row r="47" spans="1:52" ht="25.5" x14ac:dyDescent="0.2">
      <c r="B47" s="180" t="s">
        <v>58</v>
      </c>
      <c r="C47" s="180"/>
      <c r="D47" s="180"/>
      <c r="E47" s="180"/>
      <c r="F47" s="180"/>
      <c r="G47" s="180"/>
      <c r="H47" s="180"/>
      <c r="I47" s="180"/>
      <c r="J47" s="180"/>
      <c r="AZ47" s="179" t="str">
        <f>B47</f>
        <v>Uvedené názvy výrobků jsou referenční, za dodržení technických parametrů a souhlasu investora je možno je nahradit.</v>
      </c>
    </row>
    <row r="50" spans="1:10" ht="15.75" x14ac:dyDescent="0.25">
      <c r="B50" s="181" t="s">
        <v>59</v>
      </c>
    </row>
    <row r="52" spans="1:10" ht="25.5" customHeight="1" x14ac:dyDescent="0.2">
      <c r="A52" s="183"/>
      <c r="B52" s="186" t="s">
        <v>17</v>
      </c>
      <c r="C52" s="186" t="s">
        <v>5</v>
      </c>
      <c r="D52" s="187"/>
      <c r="E52" s="187"/>
      <c r="F52" s="188" t="s">
        <v>60</v>
      </c>
      <c r="G52" s="188"/>
      <c r="H52" s="188"/>
      <c r="I52" s="188" t="s">
        <v>29</v>
      </c>
      <c r="J52" s="188" t="s">
        <v>0</v>
      </c>
    </row>
    <row r="53" spans="1:10" ht="36.75" customHeight="1" x14ac:dyDescent="0.2">
      <c r="A53" s="184"/>
      <c r="B53" s="189" t="s">
        <v>61</v>
      </c>
      <c r="C53" s="190" t="s">
        <v>62</v>
      </c>
      <c r="D53" s="191"/>
      <c r="E53" s="191"/>
      <c r="F53" s="197" t="s">
        <v>25</v>
      </c>
      <c r="G53" s="198"/>
      <c r="H53" s="198"/>
      <c r="I53" s="198">
        <f>'SO 110 110.52 Pol'!G8</f>
        <v>0</v>
      </c>
      <c r="J53" s="195" t="str">
        <f>IF(I64=0,"",I53/I64*100)</f>
        <v/>
      </c>
    </row>
    <row r="54" spans="1:10" ht="36.75" customHeight="1" x14ac:dyDescent="0.2">
      <c r="A54" s="184"/>
      <c r="B54" s="189" t="s">
        <v>63</v>
      </c>
      <c r="C54" s="190" t="s">
        <v>64</v>
      </c>
      <c r="D54" s="191"/>
      <c r="E54" s="191"/>
      <c r="F54" s="197" t="s">
        <v>25</v>
      </c>
      <c r="G54" s="198"/>
      <c r="H54" s="198"/>
      <c r="I54" s="198">
        <f>'SO 110 110.52 Pol'!G13</f>
        <v>0</v>
      </c>
      <c r="J54" s="195" t="str">
        <f>IF(I64=0,"",I54/I64*100)</f>
        <v/>
      </c>
    </row>
    <row r="55" spans="1:10" ht="36.75" customHeight="1" x14ac:dyDescent="0.2">
      <c r="A55" s="184"/>
      <c r="B55" s="189" t="s">
        <v>65</v>
      </c>
      <c r="C55" s="190" t="s">
        <v>66</v>
      </c>
      <c r="D55" s="191"/>
      <c r="E55" s="191"/>
      <c r="F55" s="197" t="s">
        <v>25</v>
      </c>
      <c r="G55" s="198"/>
      <c r="H55" s="198"/>
      <c r="I55" s="198">
        <f>'SO 110 110.52 Pol'!G32</f>
        <v>0</v>
      </c>
      <c r="J55" s="195" t="str">
        <f>IF(I64=0,"",I55/I64*100)</f>
        <v/>
      </c>
    </row>
    <row r="56" spans="1:10" ht="36.75" customHeight="1" x14ac:dyDescent="0.2">
      <c r="A56" s="184"/>
      <c r="B56" s="189" t="s">
        <v>67</v>
      </c>
      <c r="C56" s="190" t="s">
        <v>68</v>
      </c>
      <c r="D56" s="191"/>
      <c r="E56" s="191"/>
      <c r="F56" s="197" t="s">
        <v>25</v>
      </c>
      <c r="G56" s="198"/>
      <c r="H56" s="198"/>
      <c r="I56" s="198">
        <f>'SO 110 110.52 Pol'!G37</f>
        <v>0</v>
      </c>
      <c r="J56" s="195" t="str">
        <f>IF(I64=0,"",I56/I64*100)</f>
        <v/>
      </c>
    </row>
    <row r="57" spans="1:10" ht="36.75" customHeight="1" x14ac:dyDescent="0.2">
      <c r="A57" s="184"/>
      <c r="B57" s="189" t="s">
        <v>69</v>
      </c>
      <c r="C57" s="190" t="s">
        <v>70</v>
      </c>
      <c r="D57" s="191"/>
      <c r="E57" s="191"/>
      <c r="F57" s="197" t="s">
        <v>25</v>
      </c>
      <c r="G57" s="198"/>
      <c r="H57" s="198"/>
      <c r="I57" s="198">
        <f>'SO 110 110.52 Pol'!G43</f>
        <v>0</v>
      </c>
      <c r="J57" s="195" t="str">
        <f>IF(I64=0,"",I57/I64*100)</f>
        <v/>
      </c>
    </row>
    <row r="58" spans="1:10" ht="36.75" customHeight="1" x14ac:dyDescent="0.2">
      <c r="A58" s="184"/>
      <c r="B58" s="189" t="s">
        <v>71</v>
      </c>
      <c r="C58" s="190" t="s">
        <v>72</v>
      </c>
      <c r="D58" s="191"/>
      <c r="E58" s="191"/>
      <c r="F58" s="197" t="s">
        <v>25</v>
      </c>
      <c r="G58" s="198"/>
      <c r="H58" s="198"/>
      <c r="I58" s="198">
        <f>'SO 110 110.52 Pol'!G91</f>
        <v>0</v>
      </c>
      <c r="J58" s="195" t="str">
        <f>IF(I64=0,"",I58/I64*100)</f>
        <v/>
      </c>
    </row>
    <row r="59" spans="1:10" ht="36.75" customHeight="1" x14ac:dyDescent="0.2">
      <c r="A59" s="184"/>
      <c r="B59" s="189" t="s">
        <v>73</v>
      </c>
      <c r="C59" s="190" t="s">
        <v>74</v>
      </c>
      <c r="D59" s="191"/>
      <c r="E59" s="191"/>
      <c r="F59" s="197" t="s">
        <v>25</v>
      </c>
      <c r="G59" s="198"/>
      <c r="H59" s="198"/>
      <c r="I59" s="198">
        <f>'SO 110 110.52 Pol'!G214</f>
        <v>0</v>
      </c>
      <c r="J59" s="195" t="str">
        <f>IF(I64=0,"",I59/I64*100)</f>
        <v/>
      </c>
    </row>
    <row r="60" spans="1:10" ht="36.75" customHeight="1" x14ac:dyDescent="0.2">
      <c r="A60" s="184"/>
      <c r="B60" s="189" t="s">
        <v>75</v>
      </c>
      <c r="C60" s="190" t="s">
        <v>76</v>
      </c>
      <c r="D60" s="191"/>
      <c r="E60" s="191"/>
      <c r="F60" s="197" t="s">
        <v>25</v>
      </c>
      <c r="G60" s="198"/>
      <c r="H60" s="198"/>
      <c r="I60" s="198">
        <f>'SO 110 110.52 Pol'!G288</f>
        <v>0</v>
      </c>
      <c r="J60" s="195" t="str">
        <f>IF(I64=0,"",I60/I64*100)</f>
        <v/>
      </c>
    </row>
    <row r="61" spans="1:10" ht="36.75" customHeight="1" x14ac:dyDescent="0.2">
      <c r="A61" s="184"/>
      <c r="B61" s="189" t="s">
        <v>77</v>
      </c>
      <c r="C61" s="190" t="s">
        <v>78</v>
      </c>
      <c r="D61" s="191"/>
      <c r="E61" s="191"/>
      <c r="F61" s="197" t="s">
        <v>25</v>
      </c>
      <c r="G61" s="198"/>
      <c r="H61" s="198"/>
      <c r="I61" s="198">
        <f>'SO 110 110.52 Pol'!G292</f>
        <v>0</v>
      </c>
      <c r="J61" s="195" t="str">
        <f>IF(I64=0,"",I61/I64*100)</f>
        <v/>
      </c>
    </row>
    <row r="62" spans="1:10" ht="36.75" customHeight="1" x14ac:dyDescent="0.2">
      <c r="A62" s="184"/>
      <c r="B62" s="189" t="s">
        <v>79</v>
      </c>
      <c r="C62" s="190" t="s">
        <v>80</v>
      </c>
      <c r="D62" s="191"/>
      <c r="E62" s="191"/>
      <c r="F62" s="197" t="s">
        <v>25</v>
      </c>
      <c r="G62" s="198"/>
      <c r="H62" s="198"/>
      <c r="I62" s="198">
        <f>'SO 110 110.52 Pol'!G314</f>
        <v>0</v>
      </c>
      <c r="J62" s="195" t="str">
        <f>IF(I64=0,"",I62/I64*100)</f>
        <v/>
      </c>
    </row>
    <row r="63" spans="1:10" ht="36.75" customHeight="1" x14ac:dyDescent="0.2">
      <c r="A63" s="184"/>
      <c r="B63" s="189" t="s">
        <v>81</v>
      </c>
      <c r="C63" s="190" t="s">
        <v>82</v>
      </c>
      <c r="D63" s="191"/>
      <c r="E63" s="191"/>
      <c r="F63" s="197" t="s">
        <v>25</v>
      </c>
      <c r="G63" s="198"/>
      <c r="H63" s="198"/>
      <c r="I63" s="198">
        <f>'SO 110 110.52 Pol'!G396</f>
        <v>0</v>
      </c>
      <c r="J63" s="195" t="str">
        <f>IF(I64=0,"",I63/I64*100)</f>
        <v/>
      </c>
    </row>
    <row r="64" spans="1:10" ht="25.5" customHeight="1" x14ac:dyDescent="0.2">
      <c r="A64" s="185"/>
      <c r="B64" s="192" t="s">
        <v>1</v>
      </c>
      <c r="C64" s="193"/>
      <c r="D64" s="194"/>
      <c r="E64" s="194"/>
      <c r="F64" s="199"/>
      <c r="G64" s="200"/>
      <c r="H64" s="200"/>
      <c r="I64" s="200">
        <f>SUM(I53:I63)</f>
        <v>0</v>
      </c>
      <c r="J64" s="196">
        <f>SUM(J53:J63)</f>
        <v>0</v>
      </c>
    </row>
    <row r="65" spans="6:10" x14ac:dyDescent="0.2">
      <c r="F65" s="135"/>
      <c r="G65" s="135"/>
      <c r="H65" s="135"/>
      <c r="I65" s="135"/>
      <c r="J65" s="136"/>
    </row>
    <row r="66" spans="6:10" x14ac:dyDescent="0.2">
      <c r="F66" s="135"/>
      <c r="G66" s="135"/>
      <c r="H66" s="135"/>
      <c r="I66" s="135"/>
      <c r="J66" s="136"/>
    </row>
    <row r="67" spans="6:10" x14ac:dyDescent="0.2">
      <c r="F67" s="135"/>
      <c r="G67" s="135"/>
      <c r="H67" s="135"/>
      <c r="I67" s="135"/>
      <c r="J67" s="136"/>
    </row>
  </sheetData>
  <sheetProtection algorithmName="SHA-512" hashValue="771rzocth6iNC1GQrbKAg3BtH+XoX/wlmBJcQHVMRypfIl92CS7gr1ykB42KpGZnPOLfQMGl/iu+WypiJyK31w==" saltValue="EbuD4ButtJlGcOp5Dn1E8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1:E61"/>
    <mergeCell ref="C62:E62"/>
    <mergeCell ref="C63:E63"/>
    <mergeCell ref="C56:E56"/>
    <mergeCell ref="C57:E57"/>
    <mergeCell ref="C58:E58"/>
    <mergeCell ref="C59:E59"/>
    <mergeCell ref="C60:E60"/>
    <mergeCell ref="B46:J46"/>
    <mergeCell ref="B47:J47"/>
    <mergeCell ref="C53:E53"/>
    <mergeCell ref="C54:E54"/>
    <mergeCell ref="C55:E55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qSUIRYoSNj986phr5KUVfza5TCqSf5fk2jBSsj3zvncBLYD04Sv9t7UY7XzQzRDd5W9uPej0eLp0Hha6fJ3gvg==" saltValue="aRAN8eiE5JgJtFMrTI98I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A9B25-F1CC-4DBC-909E-2022A3AAA6D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2" customWidth="1"/>
    <col min="3" max="3" width="63.28515625" style="18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85</v>
      </c>
      <c r="B1" s="202"/>
      <c r="C1" s="202"/>
      <c r="D1" s="202"/>
      <c r="E1" s="202"/>
      <c r="F1" s="202"/>
      <c r="G1" s="202"/>
      <c r="AG1" t="s">
        <v>86</v>
      </c>
    </row>
    <row r="2" spans="1:60" ht="24.95" customHeight="1" x14ac:dyDescent="0.2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87</v>
      </c>
    </row>
    <row r="3" spans="1:60" ht="24.95" customHeight="1" x14ac:dyDescent="0.2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2" t="s">
        <v>87</v>
      </c>
      <c r="AG3" t="s">
        <v>88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89</v>
      </c>
    </row>
    <row r="5" spans="1:60" x14ac:dyDescent="0.2">
      <c r="D5" s="10"/>
    </row>
    <row r="6" spans="1:60" ht="38.25" x14ac:dyDescent="0.2">
      <c r="A6" s="213" t="s">
        <v>90</v>
      </c>
      <c r="B6" s="215" t="s">
        <v>91</v>
      </c>
      <c r="C6" s="215" t="s">
        <v>92</v>
      </c>
      <c r="D6" s="214" t="s">
        <v>93</v>
      </c>
      <c r="E6" s="213" t="s">
        <v>94</v>
      </c>
      <c r="F6" s="212" t="s">
        <v>95</v>
      </c>
      <c r="G6" s="213" t="s">
        <v>29</v>
      </c>
      <c r="H6" s="216" t="s">
        <v>30</v>
      </c>
      <c r="I6" s="216" t="s">
        <v>96</v>
      </c>
      <c r="J6" s="216" t="s">
        <v>31</v>
      </c>
      <c r="K6" s="216" t="s">
        <v>97</v>
      </c>
      <c r="L6" s="216" t="s">
        <v>98</v>
      </c>
      <c r="M6" s="216" t="s">
        <v>99</v>
      </c>
      <c r="N6" s="216" t="s">
        <v>100</v>
      </c>
      <c r="O6" s="216" t="s">
        <v>101</v>
      </c>
      <c r="P6" s="216" t="s">
        <v>102</v>
      </c>
      <c r="Q6" s="216" t="s">
        <v>103</v>
      </c>
      <c r="R6" s="216" t="s">
        <v>104</v>
      </c>
      <c r="S6" s="216" t="s">
        <v>105</v>
      </c>
      <c r="T6" s="216" t="s">
        <v>106</v>
      </c>
      <c r="U6" s="216" t="s">
        <v>107</v>
      </c>
      <c r="V6" s="216" t="s">
        <v>108</v>
      </c>
      <c r="W6" s="216" t="s">
        <v>109</v>
      </c>
      <c r="X6" s="216" t="s">
        <v>110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</row>
    <row r="8" spans="1:60" x14ac:dyDescent="0.2">
      <c r="A8" s="232" t="s">
        <v>111</v>
      </c>
      <c r="B8" s="233" t="s">
        <v>61</v>
      </c>
      <c r="C8" s="259" t="s">
        <v>62</v>
      </c>
      <c r="D8" s="234"/>
      <c r="E8" s="235"/>
      <c r="F8" s="236"/>
      <c r="G8" s="236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6"/>
      <c r="O8" s="236">
        <f>SUM(O9:O12)</f>
        <v>0</v>
      </c>
      <c r="P8" s="236"/>
      <c r="Q8" s="236">
        <f>SUM(Q9:Q12)</f>
        <v>0</v>
      </c>
      <c r="R8" s="236"/>
      <c r="S8" s="236"/>
      <c r="T8" s="237"/>
      <c r="U8" s="231"/>
      <c r="V8" s="231">
        <f>SUM(V9:V12)</f>
        <v>0</v>
      </c>
      <c r="W8" s="231"/>
      <c r="X8" s="231"/>
      <c r="AG8" t="s">
        <v>112</v>
      </c>
    </row>
    <row r="9" spans="1:60" ht="33.75" outlineLevel="1" x14ac:dyDescent="0.2">
      <c r="A9" s="238">
        <v>1</v>
      </c>
      <c r="B9" s="239" t="s">
        <v>113</v>
      </c>
      <c r="C9" s="260" t="s">
        <v>114</v>
      </c>
      <c r="D9" s="240" t="s">
        <v>115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3"/>
      <c r="S9" s="243" t="s">
        <v>116</v>
      </c>
      <c r="T9" s="244" t="s">
        <v>117</v>
      </c>
      <c r="U9" s="227">
        <v>0</v>
      </c>
      <c r="V9" s="227">
        <f>ROUND(E9*U9,2)</f>
        <v>0</v>
      </c>
      <c r="W9" s="227"/>
      <c r="X9" s="227" t="s">
        <v>118</v>
      </c>
      <c r="Y9" s="217"/>
      <c r="Z9" s="217"/>
      <c r="AA9" s="217"/>
      <c r="AB9" s="217"/>
      <c r="AC9" s="217"/>
      <c r="AD9" s="217"/>
      <c r="AE9" s="217"/>
      <c r="AF9" s="217"/>
      <c r="AG9" s="217" t="s">
        <v>119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ht="191.25" outlineLevel="1" x14ac:dyDescent="0.2">
      <c r="A10" s="224"/>
      <c r="B10" s="225"/>
      <c r="C10" s="261" t="s">
        <v>120</v>
      </c>
      <c r="D10" s="246"/>
      <c r="E10" s="246"/>
      <c r="F10" s="246"/>
      <c r="G10" s="246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17"/>
      <c r="Z10" s="217"/>
      <c r="AA10" s="217"/>
      <c r="AB10" s="217"/>
      <c r="AC10" s="217"/>
      <c r="AD10" s="217"/>
      <c r="AE10" s="217"/>
      <c r="AF10" s="217"/>
      <c r="AG10" s="217" t="s">
        <v>121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45" t="str">
        <f>C10</f>
        <v>a integrovaným volným chlazením odděleným glykolovým okruhem od chlazené vody, chlazená voda bez nemrznoucích přísad, volné chlazení schopno pracovat současně s kompresory a snižovat potřebu výkonu pro kompresorové chlazení, za vhodných podmínek také zcela samostatně. Kondenzátor kliníkový mikorkanálový, chladicích okruhů min.2, kompresorů min.2. Q=min.600kW; EER=min.2,7; ESEER=min.4,4, Hladina ak.výkonu=max.93dB(A); řízení výkonu plynule, chladicí voda bez nemrznoucích přísad 7/13°C; průtok výparníkem 23,83 l/s; tlaková ztráta stroje max. 60kPa (včetně volného chlazení); pracovní přetlak vodní strany min.10bar, P=217kW, Istart=410A, Imax=410A, 3x400V/50Hz, předpokládané maximální rozměry DxŠxV 5.645x2.450.2.672mm, chladivo bezpečnostní skupiny A1 (předpoklad R134a 57+43=100kg), provozní hmotnost max. 7.000kg (při nedodržení nutno konzultovat s dotčenými profesemi - stavba, statika, elektro, MaR... a nutno posoudit vliv protihlukové zástěny). Minimální výbava: celoroční provoz (provedení pro nízké teploty okolí), na chladivovém okruhu zdvojený pojišťovací ventil na přepínacím ventilu, tovární izolace všech chladných částí, plná náplň provozních kapalin a chladiva bezpečnostní skupiny A1 (předpoklad R134a), připojení drážkovým spojem včetně sady s navařovacími protikusy, sktykač pro čerpadlo ON/OFF, průtokový spínač, odvzdušňovací a vypouštěcí ventily, izolátory chvění-neoprénové izolátory, autonomní řízení výkonu, z MaR povolení/blokace chodu, zpětná informace o provozu/poruše zařízení, vzdálené řízení - rozhraní BACnet, vnější nastavení řízení a výkonu - výstupy pro nastaveí teploty a výkonu, komplexní akustické utlumení s nočním útlumem, silové připojení - jistič, jazyk ovladače - čeština, frekvenční měnič pro všechny kompresory v jednotce, protimrazová ochrana všech částí obsahující vodu, plná náplň nemrznoucí směsi pro glykolový okruh volného chlazení o dostatečné koncentraci pro zajištění proti zámrazu (předpoklad cca 350l-dle zařízení). Další požadavky viz technická zpráva, která je nedílnou součástí specifikace zařízení (např. TRANE RTAF 175 HSS XLN EC FC nebo rovnocenný). Pozice C1</v>
      </c>
      <c r="BB10" s="217"/>
      <c r="BC10" s="217"/>
      <c r="BD10" s="217"/>
      <c r="BE10" s="217"/>
      <c r="BF10" s="217"/>
      <c r="BG10" s="217"/>
      <c r="BH10" s="217"/>
    </row>
    <row r="11" spans="1:60" ht="22.5" outlineLevel="1" x14ac:dyDescent="0.2">
      <c r="A11" s="247">
        <v>2</v>
      </c>
      <c r="B11" s="248" t="s">
        <v>122</v>
      </c>
      <c r="C11" s="262" t="s">
        <v>123</v>
      </c>
      <c r="D11" s="249" t="s">
        <v>115</v>
      </c>
      <c r="E11" s="250">
        <v>1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2"/>
      <c r="S11" s="252" t="s">
        <v>116</v>
      </c>
      <c r="T11" s="253" t="s">
        <v>117</v>
      </c>
      <c r="U11" s="227">
        <v>0</v>
      </c>
      <c r="V11" s="227">
        <f>ROUND(E11*U11,2)</f>
        <v>0</v>
      </c>
      <c r="W11" s="227"/>
      <c r="X11" s="227" t="s">
        <v>118</v>
      </c>
      <c r="Y11" s="217"/>
      <c r="Z11" s="217"/>
      <c r="AA11" s="217"/>
      <c r="AB11" s="217"/>
      <c r="AC11" s="217"/>
      <c r="AD11" s="217"/>
      <c r="AE11" s="217"/>
      <c r="AF11" s="217"/>
      <c r="AG11" s="217" t="s">
        <v>119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47">
        <v>3</v>
      </c>
      <c r="B12" s="248" t="s">
        <v>124</v>
      </c>
      <c r="C12" s="262" t="s">
        <v>125</v>
      </c>
      <c r="D12" s="249" t="s">
        <v>115</v>
      </c>
      <c r="E12" s="250">
        <v>1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2"/>
      <c r="S12" s="252" t="s">
        <v>116</v>
      </c>
      <c r="T12" s="253" t="s">
        <v>117</v>
      </c>
      <c r="U12" s="227">
        <v>0</v>
      </c>
      <c r="V12" s="227">
        <f>ROUND(E12*U12,2)</f>
        <v>0</v>
      </c>
      <c r="W12" s="227"/>
      <c r="X12" s="227" t="s">
        <v>118</v>
      </c>
      <c r="Y12" s="217"/>
      <c r="Z12" s="217"/>
      <c r="AA12" s="217"/>
      <c r="AB12" s="217"/>
      <c r="AC12" s="217"/>
      <c r="AD12" s="217"/>
      <c r="AE12" s="217"/>
      <c r="AF12" s="217"/>
      <c r="AG12" s="217" t="s">
        <v>119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ht="25.5" x14ac:dyDescent="0.2">
      <c r="A13" s="232" t="s">
        <v>111</v>
      </c>
      <c r="B13" s="233" t="s">
        <v>63</v>
      </c>
      <c r="C13" s="259" t="s">
        <v>64</v>
      </c>
      <c r="D13" s="234"/>
      <c r="E13" s="235"/>
      <c r="F13" s="236"/>
      <c r="G13" s="236">
        <f>SUMIF(AG14:AG31,"&lt;&gt;NOR",G14:G31)</f>
        <v>0</v>
      </c>
      <c r="H13" s="236"/>
      <c r="I13" s="236">
        <f>SUM(I14:I31)</f>
        <v>0</v>
      </c>
      <c r="J13" s="236"/>
      <c r="K13" s="236">
        <f>SUM(K14:K31)</f>
        <v>0</v>
      </c>
      <c r="L13" s="236"/>
      <c r="M13" s="236">
        <f>SUM(M14:M31)</f>
        <v>0</v>
      </c>
      <c r="N13" s="236"/>
      <c r="O13" s="236">
        <f>SUM(O14:O31)</f>
        <v>0</v>
      </c>
      <c r="P13" s="236"/>
      <c r="Q13" s="236">
        <f>SUM(Q14:Q31)</f>
        <v>0</v>
      </c>
      <c r="R13" s="236"/>
      <c r="S13" s="236"/>
      <c r="T13" s="237"/>
      <c r="U13" s="231"/>
      <c r="V13" s="231">
        <f>SUM(V14:V31)</f>
        <v>0</v>
      </c>
      <c r="W13" s="231"/>
      <c r="X13" s="231"/>
      <c r="AG13" t="s">
        <v>112</v>
      </c>
    </row>
    <row r="14" spans="1:60" ht="33.75" outlineLevel="1" x14ac:dyDescent="0.2">
      <c r="A14" s="238">
        <v>4</v>
      </c>
      <c r="B14" s="239" t="s">
        <v>126</v>
      </c>
      <c r="C14" s="260" t="s">
        <v>127</v>
      </c>
      <c r="D14" s="240" t="s">
        <v>115</v>
      </c>
      <c r="E14" s="241">
        <v>2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3"/>
      <c r="S14" s="243" t="s">
        <v>116</v>
      </c>
      <c r="T14" s="244" t="s">
        <v>117</v>
      </c>
      <c r="U14" s="227">
        <v>0</v>
      </c>
      <c r="V14" s="227">
        <f>ROUND(E14*U14,2)</f>
        <v>0</v>
      </c>
      <c r="W14" s="227"/>
      <c r="X14" s="227" t="s">
        <v>118</v>
      </c>
      <c r="Y14" s="217"/>
      <c r="Z14" s="217"/>
      <c r="AA14" s="217"/>
      <c r="AB14" s="217"/>
      <c r="AC14" s="217"/>
      <c r="AD14" s="217"/>
      <c r="AE14" s="217"/>
      <c r="AF14" s="217"/>
      <c r="AG14" s="217" t="s">
        <v>119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ht="22.5" outlineLevel="1" x14ac:dyDescent="0.2">
      <c r="A15" s="224"/>
      <c r="B15" s="225"/>
      <c r="C15" s="261" t="s">
        <v>128</v>
      </c>
      <c r="D15" s="246"/>
      <c r="E15" s="246"/>
      <c r="F15" s="246"/>
      <c r="G15" s="246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17"/>
      <c r="Z15" s="217"/>
      <c r="AA15" s="217"/>
      <c r="AB15" s="217"/>
      <c r="AC15" s="217"/>
      <c r="AD15" s="217"/>
      <c r="AE15" s="217"/>
      <c r="AF15" s="217"/>
      <c r="AG15" s="217" t="s">
        <v>121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45" t="str">
        <f>C15</f>
        <v>povrchová úprava venkovní antikorozní nátětr, přípojky pro teploměr a manometr, hmotnost cca 450kg, zhotovit dle rozměrového náčrtku, Pozice C2.</v>
      </c>
      <c r="BB15" s="217"/>
      <c r="BC15" s="217"/>
      <c r="BD15" s="217"/>
      <c r="BE15" s="217"/>
      <c r="BF15" s="217"/>
      <c r="BG15" s="217"/>
      <c r="BH15" s="217"/>
    </row>
    <row r="16" spans="1:60" ht="33.75" outlineLevel="1" x14ac:dyDescent="0.2">
      <c r="A16" s="238">
        <v>5</v>
      </c>
      <c r="B16" s="239" t="s">
        <v>129</v>
      </c>
      <c r="C16" s="260" t="s">
        <v>130</v>
      </c>
      <c r="D16" s="240" t="s">
        <v>115</v>
      </c>
      <c r="E16" s="241">
        <v>1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3"/>
      <c r="S16" s="243" t="s">
        <v>116</v>
      </c>
      <c r="T16" s="244" t="s">
        <v>117</v>
      </c>
      <c r="U16" s="227">
        <v>0</v>
      </c>
      <c r="V16" s="227">
        <f>ROUND(E16*U16,2)</f>
        <v>0</v>
      </c>
      <c r="W16" s="227"/>
      <c r="X16" s="227" t="s">
        <v>118</v>
      </c>
      <c r="Y16" s="217"/>
      <c r="Z16" s="217"/>
      <c r="AA16" s="217"/>
      <c r="AB16" s="217"/>
      <c r="AC16" s="217"/>
      <c r="AD16" s="217"/>
      <c r="AE16" s="217"/>
      <c r="AF16" s="217"/>
      <c r="AG16" s="217" t="s">
        <v>119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 x14ac:dyDescent="0.2">
      <c r="A17" s="224"/>
      <c r="B17" s="225"/>
      <c r="C17" s="261" t="s">
        <v>131</v>
      </c>
      <c r="D17" s="246"/>
      <c r="E17" s="246"/>
      <c r="F17" s="246"/>
      <c r="G17" s="246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17"/>
      <c r="Z17" s="217"/>
      <c r="AA17" s="217"/>
      <c r="AB17" s="217"/>
      <c r="AC17" s="217"/>
      <c r="AD17" s="217"/>
      <c r="AE17" s="217"/>
      <c r="AF17" s="217"/>
      <c r="AG17" s="217" t="s">
        <v>121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45" t="str">
        <f>C17</f>
        <v>teploměr a tlakoměr, vypouštění, 2x podpěra. Vnější antikorozní nátěr. Zhotovit dle schématu. Hmotnost cca 250kg, DN250.  Pozice C7</v>
      </c>
      <c r="BB17" s="217"/>
      <c r="BC17" s="217"/>
      <c r="BD17" s="217"/>
      <c r="BE17" s="217"/>
      <c r="BF17" s="217"/>
      <c r="BG17" s="217"/>
      <c r="BH17" s="217"/>
    </row>
    <row r="18" spans="1:60" ht="33.75" outlineLevel="1" x14ac:dyDescent="0.2">
      <c r="A18" s="238">
        <v>6</v>
      </c>
      <c r="B18" s="239" t="s">
        <v>132</v>
      </c>
      <c r="C18" s="260" t="s">
        <v>133</v>
      </c>
      <c r="D18" s="240" t="s">
        <v>115</v>
      </c>
      <c r="E18" s="241">
        <v>1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3"/>
      <c r="S18" s="243" t="s">
        <v>116</v>
      </c>
      <c r="T18" s="244" t="s">
        <v>117</v>
      </c>
      <c r="U18" s="227">
        <v>0</v>
      </c>
      <c r="V18" s="227">
        <f>ROUND(E18*U18,2)</f>
        <v>0</v>
      </c>
      <c r="W18" s="227"/>
      <c r="X18" s="227" t="s">
        <v>118</v>
      </c>
      <c r="Y18" s="217"/>
      <c r="Z18" s="217"/>
      <c r="AA18" s="217"/>
      <c r="AB18" s="217"/>
      <c r="AC18" s="217"/>
      <c r="AD18" s="217"/>
      <c r="AE18" s="217"/>
      <c r="AF18" s="217"/>
      <c r="AG18" s="217" t="s">
        <v>119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24"/>
      <c r="B19" s="225"/>
      <c r="C19" s="261" t="s">
        <v>134</v>
      </c>
      <c r="D19" s="246"/>
      <c r="E19" s="246"/>
      <c r="F19" s="246"/>
      <c r="G19" s="246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17"/>
      <c r="Z19" s="217"/>
      <c r="AA19" s="217"/>
      <c r="AB19" s="217"/>
      <c r="AC19" s="217"/>
      <c r="AD19" s="217"/>
      <c r="AE19" s="217"/>
      <c r="AF19" s="217"/>
      <c r="AG19" s="217" t="s">
        <v>121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45" t="str">
        <f>C19</f>
        <v>pro teploměr a tlakoměr, vypouštění, 2x podpěra. Vnější antikorozní nátěr. Zhotovit dle schématu. Hmotnost cca 200kg, DN 250. Pozice C8</v>
      </c>
      <c r="BB19" s="217"/>
      <c r="BC19" s="217"/>
      <c r="BD19" s="217"/>
      <c r="BE19" s="217"/>
      <c r="BF19" s="217"/>
      <c r="BG19" s="217"/>
      <c r="BH19" s="217"/>
    </row>
    <row r="20" spans="1:60" ht="33.75" outlineLevel="1" x14ac:dyDescent="0.2">
      <c r="A20" s="238">
        <v>7</v>
      </c>
      <c r="B20" s="239" t="s">
        <v>135</v>
      </c>
      <c r="C20" s="260" t="s">
        <v>136</v>
      </c>
      <c r="D20" s="240" t="s">
        <v>115</v>
      </c>
      <c r="E20" s="241">
        <v>1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3"/>
      <c r="S20" s="243" t="s">
        <v>116</v>
      </c>
      <c r="T20" s="244" t="s">
        <v>117</v>
      </c>
      <c r="U20" s="227">
        <v>0</v>
      </c>
      <c r="V20" s="227">
        <f>ROUND(E20*U20,2)</f>
        <v>0</v>
      </c>
      <c r="W20" s="227"/>
      <c r="X20" s="227" t="s">
        <v>118</v>
      </c>
      <c r="Y20" s="217"/>
      <c r="Z20" s="217"/>
      <c r="AA20" s="217"/>
      <c r="AB20" s="217"/>
      <c r="AC20" s="217"/>
      <c r="AD20" s="217"/>
      <c r="AE20" s="217"/>
      <c r="AF20" s="217"/>
      <c r="AG20" s="217" t="s">
        <v>119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22.5" outlineLevel="1" x14ac:dyDescent="0.2">
      <c r="A21" s="224"/>
      <c r="B21" s="225"/>
      <c r="C21" s="261" t="s">
        <v>137</v>
      </c>
      <c r="D21" s="246"/>
      <c r="E21" s="246"/>
      <c r="F21" s="246"/>
      <c r="G21" s="246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17"/>
      <c r="Z21" s="217"/>
      <c r="AA21" s="217"/>
      <c r="AB21" s="217"/>
      <c r="AC21" s="217"/>
      <c r="AD21" s="217"/>
      <c r="AE21" s="217"/>
      <c r="AF21" s="217"/>
      <c r="AG21" s="217" t="s">
        <v>121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45" t="str">
        <f>C21</f>
        <v>pro teploměr a tlakoměr, vypouštění, 2x podpěra. Vnější antikorozní nátěr. Zhotovit dle schématu. Hmotnost cca 200kg, DN 250.  Pozice C9</v>
      </c>
      <c r="BB21" s="217"/>
      <c r="BC21" s="217"/>
      <c r="BD21" s="217"/>
      <c r="BE21" s="217"/>
      <c r="BF21" s="217"/>
      <c r="BG21" s="217"/>
      <c r="BH21" s="217"/>
    </row>
    <row r="22" spans="1:60" ht="33.75" outlineLevel="1" x14ac:dyDescent="0.2">
      <c r="A22" s="238">
        <v>8</v>
      </c>
      <c r="B22" s="239" t="s">
        <v>138</v>
      </c>
      <c r="C22" s="260" t="s">
        <v>139</v>
      </c>
      <c r="D22" s="240" t="s">
        <v>115</v>
      </c>
      <c r="E22" s="241">
        <v>2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3"/>
      <c r="S22" s="243" t="s">
        <v>116</v>
      </c>
      <c r="T22" s="244" t="s">
        <v>117</v>
      </c>
      <c r="U22" s="227">
        <v>0</v>
      </c>
      <c r="V22" s="227">
        <f>ROUND(E22*U22,2)</f>
        <v>0</v>
      </c>
      <c r="W22" s="227"/>
      <c r="X22" s="227" t="s">
        <v>118</v>
      </c>
      <c r="Y22" s="217"/>
      <c r="Z22" s="217"/>
      <c r="AA22" s="217"/>
      <c r="AB22" s="217"/>
      <c r="AC22" s="217"/>
      <c r="AD22" s="217"/>
      <c r="AE22" s="217"/>
      <c r="AF22" s="217"/>
      <c r="AG22" s="217" t="s">
        <v>119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ht="22.5" outlineLevel="1" x14ac:dyDescent="0.2">
      <c r="A23" s="224"/>
      <c r="B23" s="225"/>
      <c r="C23" s="261" t="s">
        <v>140</v>
      </c>
      <c r="D23" s="246"/>
      <c r="E23" s="246"/>
      <c r="F23" s="246"/>
      <c r="G23" s="246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17"/>
      <c r="Z23" s="217"/>
      <c r="AA23" s="217"/>
      <c r="AB23" s="217"/>
      <c r="AC23" s="217"/>
      <c r="AD23" s="217"/>
      <c r="AE23" s="217"/>
      <c r="AF23" s="217"/>
      <c r="AG23" s="217" t="s">
        <v>121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45" t="str">
        <f>C23</f>
        <v>armatury pro připojení expanzních nádob s vypouštěním a systémem proti neoprávněné manipulaci, včetně pasportu tlakové nádoby, výchozí revize tlakové nádoby a první provozní revize (např. IMI Statico SU 400.6.nebo rovnocenná), 400l. Pozice C5</v>
      </c>
      <c r="BB23" s="217"/>
      <c r="BC23" s="217"/>
      <c r="BD23" s="217"/>
      <c r="BE23" s="217"/>
      <c r="BF23" s="217"/>
      <c r="BG23" s="217"/>
      <c r="BH23" s="217"/>
    </row>
    <row r="24" spans="1:60" ht="33.75" outlineLevel="1" x14ac:dyDescent="0.2">
      <c r="A24" s="238">
        <v>9</v>
      </c>
      <c r="B24" s="239" t="s">
        <v>141</v>
      </c>
      <c r="C24" s="260" t="s">
        <v>142</v>
      </c>
      <c r="D24" s="240" t="s">
        <v>115</v>
      </c>
      <c r="E24" s="241">
        <v>1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3">
        <v>0</v>
      </c>
      <c r="O24" s="243">
        <f>ROUND(E24*N24,2)</f>
        <v>0</v>
      </c>
      <c r="P24" s="243">
        <v>0</v>
      </c>
      <c r="Q24" s="243">
        <f>ROUND(E24*P24,2)</f>
        <v>0</v>
      </c>
      <c r="R24" s="243"/>
      <c r="S24" s="243" t="s">
        <v>116</v>
      </c>
      <c r="T24" s="244" t="s">
        <v>117</v>
      </c>
      <c r="U24" s="227">
        <v>0</v>
      </c>
      <c r="V24" s="227">
        <f>ROUND(E24*U24,2)</f>
        <v>0</v>
      </c>
      <c r="W24" s="227"/>
      <c r="X24" s="227" t="s">
        <v>118</v>
      </c>
      <c r="Y24" s="217"/>
      <c r="Z24" s="217"/>
      <c r="AA24" s="217"/>
      <c r="AB24" s="217"/>
      <c r="AC24" s="217"/>
      <c r="AD24" s="217"/>
      <c r="AE24" s="217"/>
      <c r="AF24" s="217"/>
      <c r="AG24" s="217" t="s">
        <v>119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ht="22.5" outlineLevel="1" x14ac:dyDescent="0.2">
      <c r="A25" s="224"/>
      <c r="B25" s="225"/>
      <c r="C25" s="261" t="s">
        <v>143</v>
      </c>
      <c r="D25" s="246"/>
      <c r="E25" s="246"/>
      <c r="F25" s="246"/>
      <c r="G25" s="246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17"/>
      <c r="Z25" s="217"/>
      <c r="AA25" s="217"/>
      <c r="AB25" s="217"/>
      <c r="AC25" s="217"/>
      <c r="AD25" s="217"/>
      <c r="AE25" s="217"/>
      <c r="AF25" s="217"/>
      <c r="AG25" s="217" t="s">
        <v>121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45" t="str">
        <f>C25</f>
        <v>Rozsah provozního tlaku 1-2,5bar, odplynění na základě indikace plynů ve vodě (např. IMI Vento Connect V 4.1EC nebo rovnocenné). Pozice C3</v>
      </c>
      <c r="BB25" s="217"/>
      <c r="BC25" s="217"/>
      <c r="BD25" s="217"/>
      <c r="BE25" s="217"/>
      <c r="BF25" s="217"/>
      <c r="BG25" s="217"/>
      <c r="BH25" s="217"/>
    </row>
    <row r="26" spans="1:60" ht="33.75" outlineLevel="1" x14ac:dyDescent="0.2">
      <c r="A26" s="238">
        <v>10</v>
      </c>
      <c r="B26" s="239" t="s">
        <v>144</v>
      </c>
      <c r="C26" s="260" t="s">
        <v>145</v>
      </c>
      <c r="D26" s="240" t="s">
        <v>115</v>
      </c>
      <c r="E26" s="241">
        <v>2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3"/>
      <c r="S26" s="243" t="s">
        <v>116</v>
      </c>
      <c r="T26" s="244" t="s">
        <v>117</v>
      </c>
      <c r="U26" s="227">
        <v>0</v>
      </c>
      <c r="V26" s="227">
        <f>ROUND(E26*U26,2)</f>
        <v>0</v>
      </c>
      <c r="W26" s="227"/>
      <c r="X26" s="227" t="s">
        <v>118</v>
      </c>
      <c r="Y26" s="217"/>
      <c r="Z26" s="217"/>
      <c r="AA26" s="217"/>
      <c r="AB26" s="217"/>
      <c r="AC26" s="217"/>
      <c r="AD26" s="217"/>
      <c r="AE26" s="217"/>
      <c r="AF26" s="217"/>
      <c r="AG26" s="217" t="s">
        <v>119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ht="22.5" outlineLevel="1" x14ac:dyDescent="0.2">
      <c r="A27" s="224"/>
      <c r="B27" s="225"/>
      <c r="C27" s="261" t="s">
        <v>146</v>
      </c>
      <c r="D27" s="246"/>
      <c r="E27" s="246"/>
      <c r="F27" s="246"/>
      <c r="G27" s="246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17"/>
      <c r="Z27" s="217"/>
      <c r="AA27" s="217"/>
      <c r="AB27" s="217"/>
      <c r="AC27" s="217"/>
      <c r="AD27" s="217"/>
      <c r="AE27" s="217"/>
      <c r="AF27" s="217"/>
      <c r="AG27" s="217" t="s">
        <v>121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45" t="str">
        <f>C27</f>
        <v>odvzdušňovacím ventilem a odkalovacím ventilem, přírubový PN16, DN 200 (např.Zeparo G-Force ZG 200 DN200 + Magnet ZGM 200-300+Zeparo ZUTX eXtra s uzavíráním nebo rovnocenný). Pozice C6</v>
      </c>
      <c r="BB27" s="217"/>
      <c r="BC27" s="217"/>
      <c r="BD27" s="217"/>
      <c r="BE27" s="217"/>
      <c r="BF27" s="217"/>
      <c r="BG27" s="217"/>
      <c r="BH27" s="217"/>
    </row>
    <row r="28" spans="1:60" ht="33.75" outlineLevel="1" x14ac:dyDescent="0.2">
      <c r="A28" s="238">
        <v>11</v>
      </c>
      <c r="B28" s="239" t="s">
        <v>147</v>
      </c>
      <c r="C28" s="260" t="s">
        <v>148</v>
      </c>
      <c r="D28" s="240" t="s">
        <v>149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3"/>
      <c r="S28" s="243" t="s">
        <v>116</v>
      </c>
      <c r="T28" s="244" t="s">
        <v>117</v>
      </c>
      <c r="U28" s="227">
        <v>0</v>
      </c>
      <c r="V28" s="227">
        <f>ROUND(E28*U28,2)</f>
        <v>0</v>
      </c>
      <c r="W28" s="227"/>
      <c r="X28" s="227" t="s">
        <v>118</v>
      </c>
      <c r="Y28" s="217"/>
      <c r="Z28" s="217"/>
      <c r="AA28" s="217"/>
      <c r="AB28" s="217"/>
      <c r="AC28" s="217"/>
      <c r="AD28" s="217"/>
      <c r="AE28" s="217"/>
      <c r="AF28" s="217"/>
      <c r="AG28" s="217" t="s">
        <v>119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24"/>
      <c r="B29" s="225"/>
      <c r="C29" s="261" t="s">
        <v>654</v>
      </c>
      <c r="D29" s="246"/>
      <c r="E29" s="246"/>
      <c r="F29" s="246"/>
      <c r="G29" s="246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17"/>
      <c r="Z29" s="217"/>
      <c r="AA29" s="217"/>
      <c r="AB29" s="217"/>
      <c r="AC29" s="217"/>
      <c r="AD29" s="217"/>
      <c r="AE29" s="217"/>
      <c r="AF29" s="217"/>
      <c r="AG29" s="217" t="s">
        <v>121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ht="22.5" outlineLevel="1" x14ac:dyDescent="0.2">
      <c r="A30" s="224"/>
      <c r="B30" s="225"/>
      <c r="C30" s="263" t="s">
        <v>150</v>
      </c>
      <c r="D30" s="254"/>
      <c r="E30" s="254"/>
      <c r="F30" s="254"/>
      <c r="G30" s="254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17"/>
      <c r="Z30" s="217"/>
      <c r="AA30" s="217"/>
      <c r="AB30" s="217"/>
      <c r="AC30" s="217"/>
      <c r="AD30" s="217"/>
      <c r="AE30" s="217"/>
      <c r="AF30" s="217"/>
      <c r="AG30" s="217" t="s">
        <v>121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45" t="str">
        <f>C30</f>
        <v>Předpokládané hmotnosti zařízení uvedené v příslušných položkách. Rozměry budovy, přes kterou bude provedeno stěhování: Výška cca 20m, šířka cca 20m.</v>
      </c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24">
        <v>12</v>
      </c>
      <c r="B31" s="225" t="s">
        <v>151</v>
      </c>
      <c r="C31" s="264" t="s">
        <v>152</v>
      </c>
      <c r="D31" s="226" t="s">
        <v>0</v>
      </c>
      <c r="E31" s="255"/>
      <c r="F31" s="228"/>
      <c r="G31" s="227">
        <f>ROUND(E31*F31,2)</f>
        <v>0</v>
      </c>
      <c r="H31" s="228"/>
      <c r="I31" s="227">
        <f>ROUND(E31*H31,2)</f>
        <v>0</v>
      </c>
      <c r="J31" s="228"/>
      <c r="K31" s="227">
        <f>ROUND(E31*J31,2)</f>
        <v>0</v>
      </c>
      <c r="L31" s="227">
        <v>21</v>
      </c>
      <c r="M31" s="227">
        <f>G31*(1+L31/100)</f>
        <v>0</v>
      </c>
      <c r="N31" s="227">
        <v>0</v>
      </c>
      <c r="O31" s="227">
        <f>ROUND(E31*N31,2)</f>
        <v>0</v>
      </c>
      <c r="P31" s="227">
        <v>0</v>
      </c>
      <c r="Q31" s="227">
        <f>ROUND(E31*P31,2)</f>
        <v>0</v>
      </c>
      <c r="R31" s="227" t="s">
        <v>153</v>
      </c>
      <c r="S31" s="227" t="s">
        <v>154</v>
      </c>
      <c r="T31" s="227" t="s">
        <v>154</v>
      </c>
      <c r="U31" s="227">
        <v>0</v>
      </c>
      <c r="V31" s="227">
        <f>ROUND(E31*U31,2)</f>
        <v>0</v>
      </c>
      <c r="W31" s="227"/>
      <c r="X31" s="227" t="s">
        <v>155</v>
      </c>
      <c r="Y31" s="217"/>
      <c r="Z31" s="217"/>
      <c r="AA31" s="217"/>
      <c r="AB31" s="217"/>
      <c r="AC31" s="217"/>
      <c r="AD31" s="217"/>
      <c r="AE31" s="217"/>
      <c r="AF31" s="217"/>
      <c r="AG31" s="217" t="s">
        <v>156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x14ac:dyDescent="0.2">
      <c r="A32" s="232" t="s">
        <v>111</v>
      </c>
      <c r="B32" s="233" t="s">
        <v>65</v>
      </c>
      <c r="C32" s="259" t="s">
        <v>66</v>
      </c>
      <c r="D32" s="234"/>
      <c r="E32" s="235"/>
      <c r="F32" s="236"/>
      <c r="G32" s="236">
        <f>SUMIF(AG33:AG36,"&lt;&gt;NOR",G33:G36)</f>
        <v>0</v>
      </c>
      <c r="H32" s="236"/>
      <c r="I32" s="236">
        <f>SUM(I33:I36)</f>
        <v>0</v>
      </c>
      <c r="J32" s="236"/>
      <c r="K32" s="236">
        <f>SUM(K33:K36)</f>
        <v>0</v>
      </c>
      <c r="L32" s="236"/>
      <c r="M32" s="236">
        <f>SUM(M33:M36)</f>
        <v>0</v>
      </c>
      <c r="N32" s="236"/>
      <c r="O32" s="236">
        <f>SUM(O33:O36)</f>
        <v>0</v>
      </c>
      <c r="P32" s="236"/>
      <c r="Q32" s="236">
        <f>SUM(Q33:Q36)</f>
        <v>0</v>
      </c>
      <c r="R32" s="236"/>
      <c r="S32" s="236"/>
      <c r="T32" s="237"/>
      <c r="U32" s="231"/>
      <c r="V32" s="231">
        <f>SUM(V33:V36)</f>
        <v>0</v>
      </c>
      <c r="W32" s="231"/>
      <c r="X32" s="231"/>
      <c r="AG32" t="s">
        <v>112</v>
      </c>
    </row>
    <row r="33" spans="1:60" ht="33.75" outlineLevel="1" x14ac:dyDescent="0.2">
      <c r="A33" s="238">
        <v>13</v>
      </c>
      <c r="B33" s="239" t="s">
        <v>157</v>
      </c>
      <c r="C33" s="260" t="s">
        <v>158</v>
      </c>
      <c r="D33" s="240" t="s">
        <v>115</v>
      </c>
      <c r="E33" s="241">
        <v>1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3">
        <v>0</v>
      </c>
      <c r="O33" s="243">
        <f>ROUND(E33*N33,2)</f>
        <v>0</v>
      </c>
      <c r="P33" s="243">
        <v>0</v>
      </c>
      <c r="Q33" s="243">
        <f>ROUND(E33*P33,2)</f>
        <v>0</v>
      </c>
      <c r="R33" s="243"/>
      <c r="S33" s="243" t="s">
        <v>116</v>
      </c>
      <c r="T33" s="244" t="s">
        <v>117</v>
      </c>
      <c r="U33" s="227">
        <v>0</v>
      </c>
      <c r="V33" s="227">
        <f>ROUND(E33*U33,2)</f>
        <v>0</v>
      </c>
      <c r="W33" s="227"/>
      <c r="X33" s="227" t="s">
        <v>118</v>
      </c>
      <c r="Y33" s="217"/>
      <c r="Z33" s="217"/>
      <c r="AA33" s="217"/>
      <c r="AB33" s="217"/>
      <c r="AC33" s="217"/>
      <c r="AD33" s="217"/>
      <c r="AE33" s="217"/>
      <c r="AF33" s="217"/>
      <c r="AG33" s="217" t="s">
        <v>119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ht="33.75" outlineLevel="1" x14ac:dyDescent="0.2">
      <c r="A34" s="224"/>
      <c r="B34" s="225"/>
      <c r="C34" s="261" t="s">
        <v>159</v>
      </c>
      <c r="D34" s="246"/>
      <c r="E34" s="246"/>
      <c r="F34" s="246"/>
      <c r="G34" s="246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17"/>
      <c r="Z34" s="217"/>
      <c r="AA34" s="217"/>
      <c r="AB34" s="217"/>
      <c r="AC34" s="217"/>
      <c r="AD34" s="217"/>
      <c r="AE34" s="217"/>
      <c r="AF34" s="217"/>
      <c r="AG34" s="217" t="s">
        <v>121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45" t="str">
        <f>C34</f>
        <v>vstřikovač, kontrola vyprázdnění, 5m výtlačného vedení, včetně uzavíracích armatur, zásobní nádrž biocidu 50l, bezpečnostní záchytná vana, podružný rozvaděč se spínacími hodinami a jističem, kabel pro připojení do zásuvky 230V/50Hz, připojení do el. zásuvky 1x230V/50Hz, 100W; Pozice C10</v>
      </c>
      <c r="BB34" s="217"/>
      <c r="BC34" s="217"/>
      <c r="BD34" s="217"/>
      <c r="BE34" s="217"/>
      <c r="BF34" s="217"/>
      <c r="BG34" s="217"/>
      <c r="BH34" s="217"/>
    </row>
    <row r="35" spans="1:60" ht="22.5" outlineLevel="1" x14ac:dyDescent="0.2">
      <c r="A35" s="238">
        <v>14</v>
      </c>
      <c r="B35" s="239" t="s">
        <v>160</v>
      </c>
      <c r="C35" s="260" t="s">
        <v>161</v>
      </c>
      <c r="D35" s="240" t="s">
        <v>115</v>
      </c>
      <c r="E35" s="241">
        <v>1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3">
        <v>0</v>
      </c>
      <c r="O35" s="243">
        <f>ROUND(E35*N35,2)</f>
        <v>0</v>
      </c>
      <c r="P35" s="243">
        <v>0</v>
      </c>
      <c r="Q35" s="243">
        <f>ROUND(E35*P35,2)</f>
        <v>0</v>
      </c>
      <c r="R35" s="243"/>
      <c r="S35" s="243" t="s">
        <v>116</v>
      </c>
      <c r="T35" s="244" t="s">
        <v>117</v>
      </c>
      <c r="U35" s="227">
        <v>0</v>
      </c>
      <c r="V35" s="227">
        <f>ROUND(E35*U35,2)</f>
        <v>0</v>
      </c>
      <c r="W35" s="227"/>
      <c r="X35" s="227" t="s">
        <v>118</v>
      </c>
      <c r="Y35" s="217"/>
      <c r="Z35" s="217"/>
      <c r="AA35" s="217"/>
      <c r="AB35" s="217"/>
      <c r="AC35" s="217"/>
      <c r="AD35" s="217"/>
      <c r="AE35" s="217"/>
      <c r="AF35" s="217"/>
      <c r="AG35" s="217" t="s">
        <v>119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">
      <c r="A36" s="224">
        <v>15</v>
      </c>
      <c r="B36" s="225" t="s">
        <v>151</v>
      </c>
      <c r="C36" s="264" t="s">
        <v>152</v>
      </c>
      <c r="D36" s="226" t="s">
        <v>0</v>
      </c>
      <c r="E36" s="255"/>
      <c r="F36" s="228"/>
      <c r="G36" s="227">
        <f>ROUND(E36*F36,2)</f>
        <v>0</v>
      </c>
      <c r="H36" s="228"/>
      <c r="I36" s="227">
        <f>ROUND(E36*H36,2)</f>
        <v>0</v>
      </c>
      <c r="J36" s="228"/>
      <c r="K36" s="227">
        <f>ROUND(E36*J36,2)</f>
        <v>0</v>
      </c>
      <c r="L36" s="227">
        <v>21</v>
      </c>
      <c r="M36" s="227">
        <f>G36*(1+L36/100)</f>
        <v>0</v>
      </c>
      <c r="N36" s="227">
        <v>0</v>
      </c>
      <c r="O36" s="227">
        <f>ROUND(E36*N36,2)</f>
        <v>0</v>
      </c>
      <c r="P36" s="227">
        <v>0</v>
      </c>
      <c r="Q36" s="227">
        <f>ROUND(E36*P36,2)</f>
        <v>0</v>
      </c>
      <c r="R36" s="227" t="s">
        <v>153</v>
      </c>
      <c r="S36" s="227" t="s">
        <v>154</v>
      </c>
      <c r="T36" s="227" t="s">
        <v>154</v>
      </c>
      <c r="U36" s="227">
        <v>0</v>
      </c>
      <c r="V36" s="227">
        <f>ROUND(E36*U36,2)</f>
        <v>0</v>
      </c>
      <c r="W36" s="227"/>
      <c r="X36" s="227" t="s">
        <v>155</v>
      </c>
      <c r="Y36" s="217"/>
      <c r="Z36" s="217"/>
      <c r="AA36" s="217"/>
      <c r="AB36" s="217"/>
      <c r="AC36" s="217"/>
      <c r="AD36" s="217"/>
      <c r="AE36" s="217"/>
      <c r="AF36" s="217"/>
      <c r="AG36" s="217" t="s">
        <v>156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x14ac:dyDescent="0.2">
      <c r="A37" s="232" t="s">
        <v>111</v>
      </c>
      <c r="B37" s="233" t="s">
        <v>67</v>
      </c>
      <c r="C37" s="259" t="s">
        <v>68</v>
      </c>
      <c r="D37" s="234"/>
      <c r="E37" s="235"/>
      <c r="F37" s="236"/>
      <c r="G37" s="236">
        <f>SUMIF(AG38:AG42,"&lt;&gt;NOR",G38:G42)</f>
        <v>0</v>
      </c>
      <c r="H37" s="236"/>
      <c r="I37" s="236">
        <f>SUM(I38:I42)</f>
        <v>0</v>
      </c>
      <c r="J37" s="236"/>
      <c r="K37" s="236">
        <f>SUM(K38:K42)</f>
        <v>0</v>
      </c>
      <c r="L37" s="236"/>
      <c r="M37" s="236">
        <f>SUM(M38:M42)</f>
        <v>0</v>
      </c>
      <c r="N37" s="236"/>
      <c r="O37" s="236">
        <f>SUM(O38:O42)</f>
        <v>0</v>
      </c>
      <c r="P37" s="236"/>
      <c r="Q37" s="236">
        <f>SUM(Q38:Q42)</f>
        <v>0</v>
      </c>
      <c r="R37" s="236"/>
      <c r="S37" s="236"/>
      <c r="T37" s="237"/>
      <c r="U37" s="231"/>
      <c r="V37" s="231">
        <f>SUM(V38:V42)</f>
        <v>0</v>
      </c>
      <c r="W37" s="231"/>
      <c r="X37" s="231"/>
      <c r="AG37" t="s">
        <v>112</v>
      </c>
    </row>
    <row r="38" spans="1:60" ht="33.75" outlineLevel="1" x14ac:dyDescent="0.2">
      <c r="A38" s="238">
        <v>16</v>
      </c>
      <c r="B38" s="239" t="s">
        <v>162</v>
      </c>
      <c r="C38" s="260" t="s">
        <v>163</v>
      </c>
      <c r="D38" s="240" t="s">
        <v>115</v>
      </c>
      <c r="E38" s="241">
        <v>3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3">
        <v>0</v>
      </c>
      <c r="O38" s="243">
        <f>ROUND(E38*N38,2)</f>
        <v>0</v>
      </c>
      <c r="P38" s="243">
        <v>0</v>
      </c>
      <c r="Q38" s="243">
        <f>ROUND(E38*P38,2)</f>
        <v>0</v>
      </c>
      <c r="R38" s="243"/>
      <c r="S38" s="243" t="s">
        <v>116</v>
      </c>
      <c r="T38" s="244" t="s">
        <v>117</v>
      </c>
      <c r="U38" s="227">
        <v>0</v>
      </c>
      <c r="V38" s="227">
        <f>ROUND(E38*U38,2)</f>
        <v>0</v>
      </c>
      <c r="W38" s="227"/>
      <c r="X38" s="227" t="s">
        <v>118</v>
      </c>
      <c r="Y38" s="217"/>
      <c r="Z38" s="217"/>
      <c r="AA38" s="217"/>
      <c r="AB38" s="217"/>
      <c r="AC38" s="217"/>
      <c r="AD38" s="217"/>
      <c r="AE38" s="217"/>
      <c r="AF38" s="217"/>
      <c r="AG38" s="217" t="s">
        <v>119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ht="45" outlineLevel="1" x14ac:dyDescent="0.2">
      <c r="A39" s="224"/>
      <c r="B39" s="225"/>
      <c r="C39" s="261" t="s">
        <v>164</v>
      </c>
      <c r="D39" s="246"/>
      <c r="E39" s="246"/>
      <c r="F39" s="246"/>
      <c r="G39" s="246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17"/>
      <c r="Z39" s="217"/>
      <c r="AA39" s="217"/>
      <c r="AB39" s="217"/>
      <c r="AC39" s="217"/>
      <c r="AD39" s="217"/>
      <c r="AE39" s="217"/>
      <c r="AF39" s="217"/>
      <c r="AG39" s="217" t="s">
        <v>121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45" t="str">
        <f>C39</f>
        <v>přípojka příruba DIN PN16. Motor synchronní s permanentním magnetem chlazený ventilátorem. Účinnost IE5. Q=45 m3/h; H=35 m v.sl.; P=7,5kW; I=14,1-11,2A; 3x380-500V/50Hz; včetně frekvenčního měniče s možností externího ovládání pomoci signálu 0-10V, vč. protipřírub DN50/16, včetně uvedení do provozu oprávněným servisem dodavatele čerpadla, DN50 (např.TPE 50-420/2 A-F-A-BQQE-MD1 nebo rovnocenné). Pozice PC1</v>
      </c>
      <c r="BB39" s="217"/>
      <c r="BC39" s="217"/>
      <c r="BD39" s="217"/>
      <c r="BE39" s="217"/>
      <c r="BF39" s="217"/>
      <c r="BG39" s="217"/>
      <c r="BH39" s="217"/>
    </row>
    <row r="40" spans="1:60" ht="33.75" outlineLevel="1" x14ac:dyDescent="0.2">
      <c r="A40" s="238">
        <v>17</v>
      </c>
      <c r="B40" s="239" t="s">
        <v>165</v>
      </c>
      <c r="C40" s="260" t="s">
        <v>166</v>
      </c>
      <c r="D40" s="240" t="s">
        <v>115</v>
      </c>
      <c r="E40" s="241">
        <v>1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3">
        <v>0</v>
      </c>
      <c r="O40" s="243">
        <f>ROUND(E40*N40,2)</f>
        <v>0</v>
      </c>
      <c r="P40" s="243">
        <v>0</v>
      </c>
      <c r="Q40" s="243">
        <f>ROUND(E40*P40,2)</f>
        <v>0</v>
      </c>
      <c r="R40" s="243"/>
      <c r="S40" s="243" t="s">
        <v>116</v>
      </c>
      <c r="T40" s="244" t="s">
        <v>117</v>
      </c>
      <c r="U40" s="227">
        <v>0</v>
      </c>
      <c r="V40" s="227">
        <f>ROUND(E40*U40,2)</f>
        <v>0</v>
      </c>
      <c r="W40" s="227"/>
      <c r="X40" s="227" t="s">
        <v>118</v>
      </c>
      <c r="Y40" s="217"/>
      <c r="Z40" s="217"/>
      <c r="AA40" s="217"/>
      <c r="AB40" s="217"/>
      <c r="AC40" s="217"/>
      <c r="AD40" s="217"/>
      <c r="AE40" s="217"/>
      <c r="AF40" s="217"/>
      <c r="AG40" s="217" t="s">
        <v>119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ht="33.75" outlineLevel="1" x14ac:dyDescent="0.2">
      <c r="A41" s="224"/>
      <c r="B41" s="225"/>
      <c r="C41" s="261" t="s">
        <v>167</v>
      </c>
      <c r="D41" s="246"/>
      <c r="E41" s="246"/>
      <c r="F41" s="246"/>
      <c r="G41" s="246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17"/>
      <c r="Z41" s="217"/>
      <c r="AA41" s="217"/>
      <c r="AB41" s="217"/>
      <c r="AC41" s="217"/>
      <c r="AD41" s="217"/>
      <c r="AE41" s="217"/>
      <c r="AF41" s="217"/>
      <c r="AG41" s="217" t="s">
        <v>121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45" t="str">
        <f>C41</f>
        <v>příruba DIN PN10. Motor asynchronní chlazený ventilátorem. Q=30 m3/h; H=7 m v.sl.; P=1,1kW; I=4,35/2,5A; 3x220-240D/380-415Y V/50Hz; bez FM - připojit na ochranný motorový spouštěč, vč. protipřírub DN65/10, včetně uvedení do provozu oprávněným servisem dodavatele čerpadla, DN65 (např. Grundfos TP 65-120/2 A-F-A-BQQE-GX1 nebo rovnocenné). Pozice PC2</v>
      </c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24">
        <v>18</v>
      </c>
      <c r="B42" s="225" t="s">
        <v>151</v>
      </c>
      <c r="C42" s="264" t="s">
        <v>152</v>
      </c>
      <c r="D42" s="226" t="s">
        <v>0</v>
      </c>
      <c r="E42" s="255"/>
      <c r="F42" s="228"/>
      <c r="G42" s="227">
        <f>ROUND(E42*F42,2)</f>
        <v>0</v>
      </c>
      <c r="H42" s="228"/>
      <c r="I42" s="227">
        <f>ROUND(E42*H42,2)</f>
        <v>0</v>
      </c>
      <c r="J42" s="228"/>
      <c r="K42" s="227">
        <f>ROUND(E42*J42,2)</f>
        <v>0</v>
      </c>
      <c r="L42" s="227">
        <v>21</v>
      </c>
      <c r="M42" s="227">
        <f>G42*(1+L42/100)</f>
        <v>0</v>
      </c>
      <c r="N42" s="227">
        <v>0</v>
      </c>
      <c r="O42" s="227">
        <f>ROUND(E42*N42,2)</f>
        <v>0</v>
      </c>
      <c r="P42" s="227">
        <v>0</v>
      </c>
      <c r="Q42" s="227">
        <f>ROUND(E42*P42,2)</f>
        <v>0</v>
      </c>
      <c r="R42" s="227" t="s">
        <v>153</v>
      </c>
      <c r="S42" s="227" t="s">
        <v>154</v>
      </c>
      <c r="T42" s="227" t="s">
        <v>154</v>
      </c>
      <c r="U42" s="227">
        <v>0</v>
      </c>
      <c r="V42" s="227">
        <f>ROUND(E42*U42,2)</f>
        <v>0</v>
      </c>
      <c r="W42" s="227"/>
      <c r="X42" s="227" t="s">
        <v>155</v>
      </c>
      <c r="Y42" s="217"/>
      <c r="Z42" s="217"/>
      <c r="AA42" s="217"/>
      <c r="AB42" s="217"/>
      <c r="AC42" s="217"/>
      <c r="AD42" s="217"/>
      <c r="AE42" s="217"/>
      <c r="AF42" s="217"/>
      <c r="AG42" s="217" t="s">
        <v>156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x14ac:dyDescent="0.2">
      <c r="A43" s="232" t="s">
        <v>111</v>
      </c>
      <c r="B43" s="233" t="s">
        <v>69</v>
      </c>
      <c r="C43" s="259" t="s">
        <v>70</v>
      </c>
      <c r="D43" s="234"/>
      <c r="E43" s="235"/>
      <c r="F43" s="236"/>
      <c r="G43" s="236">
        <f>SUMIF(AG44:AG90,"&lt;&gt;NOR",G44:G90)</f>
        <v>0</v>
      </c>
      <c r="H43" s="236"/>
      <c r="I43" s="236">
        <f>SUM(I44:I90)</f>
        <v>0</v>
      </c>
      <c r="J43" s="236"/>
      <c r="K43" s="236">
        <f>SUM(K44:K90)</f>
        <v>0</v>
      </c>
      <c r="L43" s="236"/>
      <c r="M43" s="236">
        <f>SUM(M44:M90)</f>
        <v>0</v>
      </c>
      <c r="N43" s="236"/>
      <c r="O43" s="236">
        <f>SUM(O44:O90)</f>
        <v>5.33</v>
      </c>
      <c r="P43" s="236"/>
      <c r="Q43" s="236">
        <f>SUM(Q44:Q90)</f>
        <v>0</v>
      </c>
      <c r="R43" s="236"/>
      <c r="S43" s="236"/>
      <c r="T43" s="237"/>
      <c r="U43" s="231"/>
      <c r="V43" s="231">
        <f>SUM(V44:V90)</f>
        <v>369.22999999999996</v>
      </c>
      <c r="W43" s="231"/>
      <c r="X43" s="231"/>
      <c r="AG43" t="s">
        <v>112</v>
      </c>
    </row>
    <row r="44" spans="1:60" ht="22.5" outlineLevel="1" x14ac:dyDescent="0.2">
      <c r="A44" s="247">
        <v>19</v>
      </c>
      <c r="B44" s="248" t="s">
        <v>168</v>
      </c>
      <c r="C44" s="262" t="s">
        <v>169</v>
      </c>
      <c r="D44" s="249" t="s">
        <v>170</v>
      </c>
      <c r="E44" s="250">
        <v>6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2">
        <v>5.4599999999999996E-3</v>
      </c>
      <c r="O44" s="252">
        <f>ROUND(E44*N44,2)</f>
        <v>0.03</v>
      </c>
      <c r="P44" s="252">
        <v>0</v>
      </c>
      <c r="Q44" s="252">
        <f>ROUND(E44*P44,2)</f>
        <v>0</v>
      </c>
      <c r="R44" s="252" t="s">
        <v>153</v>
      </c>
      <c r="S44" s="252" t="s">
        <v>154</v>
      </c>
      <c r="T44" s="253" t="s">
        <v>154</v>
      </c>
      <c r="U44" s="227">
        <v>0.373</v>
      </c>
      <c r="V44" s="227">
        <f>ROUND(E44*U44,2)</f>
        <v>2.2400000000000002</v>
      </c>
      <c r="W44" s="227"/>
      <c r="X44" s="227" t="s">
        <v>118</v>
      </c>
      <c r="Y44" s="217"/>
      <c r="Z44" s="217"/>
      <c r="AA44" s="217"/>
      <c r="AB44" s="217"/>
      <c r="AC44" s="217"/>
      <c r="AD44" s="217"/>
      <c r="AE44" s="217"/>
      <c r="AF44" s="217"/>
      <c r="AG44" s="217" t="s">
        <v>119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ht="22.5" outlineLevel="1" x14ac:dyDescent="0.2">
      <c r="A45" s="247">
        <v>20</v>
      </c>
      <c r="B45" s="248" t="s">
        <v>171</v>
      </c>
      <c r="C45" s="262" t="s">
        <v>172</v>
      </c>
      <c r="D45" s="249" t="s">
        <v>170</v>
      </c>
      <c r="E45" s="250">
        <v>18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2">
        <v>5.2599999999999999E-3</v>
      </c>
      <c r="O45" s="252">
        <f>ROUND(E45*N45,2)</f>
        <v>0.09</v>
      </c>
      <c r="P45" s="252">
        <v>0</v>
      </c>
      <c r="Q45" s="252">
        <f>ROUND(E45*P45,2)</f>
        <v>0</v>
      </c>
      <c r="R45" s="252" t="s">
        <v>153</v>
      </c>
      <c r="S45" s="252" t="s">
        <v>154</v>
      </c>
      <c r="T45" s="253" t="s">
        <v>154</v>
      </c>
      <c r="U45" s="227">
        <v>0.36099999999999999</v>
      </c>
      <c r="V45" s="227">
        <f>ROUND(E45*U45,2)</f>
        <v>6.5</v>
      </c>
      <c r="W45" s="227"/>
      <c r="X45" s="227" t="s">
        <v>118</v>
      </c>
      <c r="Y45" s="217"/>
      <c r="Z45" s="217"/>
      <c r="AA45" s="217"/>
      <c r="AB45" s="217"/>
      <c r="AC45" s="217"/>
      <c r="AD45" s="217"/>
      <c r="AE45" s="217"/>
      <c r="AF45" s="217"/>
      <c r="AG45" s="217" t="s">
        <v>119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ht="22.5" outlineLevel="1" x14ac:dyDescent="0.2">
      <c r="A46" s="247">
        <v>21</v>
      </c>
      <c r="B46" s="248" t="s">
        <v>173</v>
      </c>
      <c r="C46" s="262" t="s">
        <v>174</v>
      </c>
      <c r="D46" s="249" t="s">
        <v>170</v>
      </c>
      <c r="E46" s="250">
        <v>12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2">
        <v>5.5599999999999998E-3</v>
      </c>
      <c r="O46" s="252">
        <f>ROUND(E46*N46,2)</f>
        <v>7.0000000000000007E-2</v>
      </c>
      <c r="P46" s="252">
        <v>0</v>
      </c>
      <c r="Q46" s="252">
        <f>ROUND(E46*P46,2)</f>
        <v>0</v>
      </c>
      <c r="R46" s="252" t="s">
        <v>153</v>
      </c>
      <c r="S46" s="252" t="s">
        <v>154</v>
      </c>
      <c r="T46" s="253" t="s">
        <v>154</v>
      </c>
      <c r="U46" s="227">
        <v>0.38200000000000001</v>
      </c>
      <c r="V46" s="227">
        <f>ROUND(E46*U46,2)</f>
        <v>4.58</v>
      </c>
      <c r="W46" s="227"/>
      <c r="X46" s="227" t="s">
        <v>118</v>
      </c>
      <c r="Y46" s="217"/>
      <c r="Z46" s="217"/>
      <c r="AA46" s="217"/>
      <c r="AB46" s="217"/>
      <c r="AC46" s="217"/>
      <c r="AD46" s="217"/>
      <c r="AE46" s="217"/>
      <c r="AF46" s="217"/>
      <c r="AG46" s="217" t="s">
        <v>119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ht="22.5" outlineLevel="1" x14ac:dyDescent="0.2">
      <c r="A47" s="247">
        <v>22</v>
      </c>
      <c r="B47" s="248" t="s">
        <v>175</v>
      </c>
      <c r="C47" s="262" t="s">
        <v>176</v>
      </c>
      <c r="D47" s="249" t="s">
        <v>170</v>
      </c>
      <c r="E47" s="250">
        <v>12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2">
        <v>6.5599999999999999E-3</v>
      </c>
      <c r="O47" s="252">
        <f>ROUND(E47*N47,2)</f>
        <v>0.08</v>
      </c>
      <c r="P47" s="252">
        <v>0</v>
      </c>
      <c r="Q47" s="252">
        <f>ROUND(E47*P47,2)</f>
        <v>0</v>
      </c>
      <c r="R47" s="252" t="s">
        <v>153</v>
      </c>
      <c r="S47" s="252" t="s">
        <v>154</v>
      </c>
      <c r="T47" s="253" t="s">
        <v>154</v>
      </c>
      <c r="U47" s="227">
        <v>0.502</v>
      </c>
      <c r="V47" s="227">
        <f>ROUND(E47*U47,2)</f>
        <v>6.02</v>
      </c>
      <c r="W47" s="227"/>
      <c r="X47" s="227" t="s">
        <v>118</v>
      </c>
      <c r="Y47" s="217"/>
      <c r="Z47" s="217"/>
      <c r="AA47" s="217"/>
      <c r="AB47" s="217"/>
      <c r="AC47" s="217"/>
      <c r="AD47" s="217"/>
      <c r="AE47" s="217"/>
      <c r="AF47" s="217"/>
      <c r="AG47" s="217" t="s">
        <v>119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ht="22.5" outlineLevel="1" x14ac:dyDescent="0.2">
      <c r="A48" s="247">
        <v>23</v>
      </c>
      <c r="B48" s="248" t="s">
        <v>177</v>
      </c>
      <c r="C48" s="262" t="s">
        <v>178</v>
      </c>
      <c r="D48" s="249" t="s">
        <v>170</v>
      </c>
      <c r="E48" s="250">
        <v>66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2">
        <v>8.3400000000000002E-3</v>
      </c>
      <c r="O48" s="252">
        <f>ROUND(E48*N48,2)</f>
        <v>0.55000000000000004</v>
      </c>
      <c r="P48" s="252">
        <v>0</v>
      </c>
      <c r="Q48" s="252">
        <f>ROUND(E48*P48,2)</f>
        <v>0</v>
      </c>
      <c r="R48" s="252" t="s">
        <v>153</v>
      </c>
      <c r="S48" s="252" t="s">
        <v>154</v>
      </c>
      <c r="T48" s="253" t="s">
        <v>154</v>
      </c>
      <c r="U48" s="227">
        <v>0.56000000000000005</v>
      </c>
      <c r="V48" s="227">
        <f>ROUND(E48*U48,2)</f>
        <v>36.96</v>
      </c>
      <c r="W48" s="227"/>
      <c r="X48" s="227" t="s">
        <v>118</v>
      </c>
      <c r="Y48" s="217"/>
      <c r="Z48" s="217"/>
      <c r="AA48" s="217"/>
      <c r="AB48" s="217"/>
      <c r="AC48" s="217"/>
      <c r="AD48" s="217"/>
      <c r="AE48" s="217"/>
      <c r="AF48" s="217"/>
      <c r="AG48" s="217" t="s">
        <v>119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ht="22.5" outlineLevel="1" x14ac:dyDescent="0.2">
      <c r="A49" s="247">
        <v>24</v>
      </c>
      <c r="B49" s="248" t="s">
        <v>179</v>
      </c>
      <c r="C49" s="262" t="s">
        <v>180</v>
      </c>
      <c r="D49" s="249" t="s">
        <v>170</v>
      </c>
      <c r="E49" s="250">
        <v>24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2">
        <v>1.048E-2</v>
      </c>
      <c r="O49" s="252">
        <f>ROUND(E49*N49,2)</f>
        <v>0.25</v>
      </c>
      <c r="P49" s="252">
        <v>0</v>
      </c>
      <c r="Q49" s="252">
        <f>ROUND(E49*P49,2)</f>
        <v>0</v>
      </c>
      <c r="R49" s="252" t="s">
        <v>153</v>
      </c>
      <c r="S49" s="252" t="s">
        <v>154</v>
      </c>
      <c r="T49" s="253" t="s">
        <v>154</v>
      </c>
      <c r="U49" s="227">
        <v>0.58099999999999996</v>
      </c>
      <c r="V49" s="227">
        <f>ROUND(E49*U49,2)</f>
        <v>13.94</v>
      </c>
      <c r="W49" s="227"/>
      <c r="X49" s="227" t="s">
        <v>118</v>
      </c>
      <c r="Y49" s="217"/>
      <c r="Z49" s="217"/>
      <c r="AA49" s="217"/>
      <c r="AB49" s="217"/>
      <c r="AC49" s="217"/>
      <c r="AD49" s="217"/>
      <c r="AE49" s="217"/>
      <c r="AF49" s="217"/>
      <c r="AG49" s="217" t="s">
        <v>119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ht="22.5" outlineLevel="1" x14ac:dyDescent="0.2">
      <c r="A50" s="247">
        <v>25</v>
      </c>
      <c r="B50" s="248" t="s">
        <v>181</v>
      </c>
      <c r="C50" s="262" t="s">
        <v>182</v>
      </c>
      <c r="D50" s="249" t="s">
        <v>170</v>
      </c>
      <c r="E50" s="250">
        <v>78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2">
        <v>1.2760000000000001E-2</v>
      </c>
      <c r="O50" s="252">
        <f>ROUND(E50*N50,2)</f>
        <v>1</v>
      </c>
      <c r="P50" s="252">
        <v>0</v>
      </c>
      <c r="Q50" s="252">
        <f>ROUND(E50*P50,2)</f>
        <v>0</v>
      </c>
      <c r="R50" s="252" t="s">
        <v>153</v>
      </c>
      <c r="S50" s="252" t="s">
        <v>154</v>
      </c>
      <c r="T50" s="253" t="s">
        <v>154</v>
      </c>
      <c r="U50" s="227">
        <v>0.71799999999999997</v>
      </c>
      <c r="V50" s="227">
        <f>ROUND(E50*U50,2)</f>
        <v>56</v>
      </c>
      <c r="W50" s="227"/>
      <c r="X50" s="227" t="s">
        <v>118</v>
      </c>
      <c r="Y50" s="217"/>
      <c r="Z50" s="217"/>
      <c r="AA50" s="217"/>
      <c r="AB50" s="217"/>
      <c r="AC50" s="217"/>
      <c r="AD50" s="217"/>
      <c r="AE50" s="217"/>
      <c r="AF50" s="217"/>
      <c r="AG50" s="217" t="s">
        <v>119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ht="22.5" outlineLevel="1" x14ac:dyDescent="0.2">
      <c r="A51" s="247">
        <v>26</v>
      </c>
      <c r="B51" s="248" t="s">
        <v>183</v>
      </c>
      <c r="C51" s="262" t="s">
        <v>184</v>
      </c>
      <c r="D51" s="249" t="s">
        <v>170</v>
      </c>
      <c r="E51" s="250">
        <v>36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2">
        <v>1.6199999999999999E-2</v>
      </c>
      <c r="O51" s="252">
        <f>ROUND(E51*N51,2)</f>
        <v>0.57999999999999996</v>
      </c>
      <c r="P51" s="252">
        <v>0</v>
      </c>
      <c r="Q51" s="252">
        <f>ROUND(E51*P51,2)</f>
        <v>0</v>
      </c>
      <c r="R51" s="252" t="s">
        <v>153</v>
      </c>
      <c r="S51" s="252" t="s">
        <v>154</v>
      </c>
      <c r="T51" s="253" t="s">
        <v>154</v>
      </c>
      <c r="U51" s="227">
        <v>0.78100000000000003</v>
      </c>
      <c r="V51" s="227">
        <f>ROUND(E51*U51,2)</f>
        <v>28.12</v>
      </c>
      <c r="W51" s="227"/>
      <c r="X51" s="227" t="s">
        <v>118</v>
      </c>
      <c r="Y51" s="217"/>
      <c r="Z51" s="217"/>
      <c r="AA51" s="217"/>
      <c r="AB51" s="217"/>
      <c r="AC51" s="217"/>
      <c r="AD51" s="217"/>
      <c r="AE51" s="217"/>
      <c r="AF51" s="217"/>
      <c r="AG51" s="217" t="s">
        <v>119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ht="22.5" outlineLevel="1" x14ac:dyDescent="0.2">
      <c r="A52" s="247">
        <v>27</v>
      </c>
      <c r="B52" s="248" t="s">
        <v>185</v>
      </c>
      <c r="C52" s="262" t="s">
        <v>186</v>
      </c>
      <c r="D52" s="249" t="s">
        <v>170</v>
      </c>
      <c r="E52" s="250">
        <v>36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2">
        <v>1.976E-2</v>
      </c>
      <c r="O52" s="252">
        <f>ROUND(E52*N52,2)</f>
        <v>0.71</v>
      </c>
      <c r="P52" s="252">
        <v>0</v>
      </c>
      <c r="Q52" s="252">
        <f>ROUND(E52*P52,2)</f>
        <v>0</v>
      </c>
      <c r="R52" s="252" t="s">
        <v>153</v>
      </c>
      <c r="S52" s="252" t="s">
        <v>154</v>
      </c>
      <c r="T52" s="253" t="s">
        <v>154</v>
      </c>
      <c r="U52" s="227">
        <v>0.86399999999999999</v>
      </c>
      <c r="V52" s="227">
        <f>ROUND(E52*U52,2)</f>
        <v>31.1</v>
      </c>
      <c r="W52" s="227"/>
      <c r="X52" s="227" t="s">
        <v>118</v>
      </c>
      <c r="Y52" s="217"/>
      <c r="Z52" s="217"/>
      <c r="AA52" s="217"/>
      <c r="AB52" s="217"/>
      <c r="AC52" s="217"/>
      <c r="AD52" s="217"/>
      <c r="AE52" s="217"/>
      <c r="AF52" s="217"/>
      <c r="AG52" s="217" t="s">
        <v>119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ht="22.5" outlineLevel="1" x14ac:dyDescent="0.2">
      <c r="A53" s="247">
        <v>28</v>
      </c>
      <c r="B53" s="248" t="s">
        <v>187</v>
      </c>
      <c r="C53" s="262" t="s">
        <v>188</v>
      </c>
      <c r="D53" s="249" t="s">
        <v>170</v>
      </c>
      <c r="E53" s="250">
        <v>42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2">
        <v>2.3029999999999998E-2</v>
      </c>
      <c r="O53" s="252">
        <f>ROUND(E53*N53,2)</f>
        <v>0.97</v>
      </c>
      <c r="P53" s="252">
        <v>0</v>
      </c>
      <c r="Q53" s="252">
        <f>ROUND(E53*P53,2)</f>
        <v>0</v>
      </c>
      <c r="R53" s="252" t="s">
        <v>153</v>
      </c>
      <c r="S53" s="252" t="s">
        <v>154</v>
      </c>
      <c r="T53" s="253" t="s">
        <v>154</v>
      </c>
      <c r="U53" s="227">
        <v>0.98899999999999999</v>
      </c>
      <c r="V53" s="227">
        <f>ROUND(E53*U53,2)</f>
        <v>41.54</v>
      </c>
      <c r="W53" s="227"/>
      <c r="X53" s="227" t="s">
        <v>118</v>
      </c>
      <c r="Y53" s="217"/>
      <c r="Z53" s="217"/>
      <c r="AA53" s="217"/>
      <c r="AB53" s="217"/>
      <c r="AC53" s="217"/>
      <c r="AD53" s="217"/>
      <c r="AE53" s="217"/>
      <c r="AF53" s="217"/>
      <c r="AG53" s="217" t="s">
        <v>119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ht="22.5" outlineLevel="1" x14ac:dyDescent="0.2">
      <c r="A54" s="247">
        <v>29</v>
      </c>
      <c r="B54" s="248" t="s">
        <v>189</v>
      </c>
      <c r="C54" s="262" t="s">
        <v>190</v>
      </c>
      <c r="D54" s="249" t="s">
        <v>170</v>
      </c>
      <c r="E54" s="250">
        <v>24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2">
        <v>4.1399999999999999E-2</v>
      </c>
      <c r="O54" s="252">
        <f>ROUND(E54*N54,2)</f>
        <v>0.99</v>
      </c>
      <c r="P54" s="252">
        <v>0</v>
      </c>
      <c r="Q54" s="252">
        <f>ROUND(E54*P54,2)</f>
        <v>0</v>
      </c>
      <c r="R54" s="252" t="s">
        <v>153</v>
      </c>
      <c r="S54" s="252" t="s">
        <v>154</v>
      </c>
      <c r="T54" s="253" t="s">
        <v>154</v>
      </c>
      <c r="U54" s="227">
        <v>1.3680000000000001</v>
      </c>
      <c r="V54" s="227">
        <f>ROUND(E54*U54,2)</f>
        <v>32.83</v>
      </c>
      <c r="W54" s="227"/>
      <c r="X54" s="227" t="s">
        <v>118</v>
      </c>
      <c r="Y54" s="217"/>
      <c r="Z54" s="217"/>
      <c r="AA54" s="217"/>
      <c r="AB54" s="217"/>
      <c r="AC54" s="217"/>
      <c r="AD54" s="217"/>
      <c r="AE54" s="217"/>
      <c r="AF54" s="217"/>
      <c r="AG54" s="217" t="s">
        <v>119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38">
        <v>30</v>
      </c>
      <c r="B55" s="239" t="s">
        <v>191</v>
      </c>
      <c r="C55" s="260" t="s">
        <v>192</v>
      </c>
      <c r="D55" s="240" t="s">
        <v>170</v>
      </c>
      <c r="E55" s="241">
        <v>114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3">
        <v>3.0000000000000001E-5</v>
      </c>
      <c r="O55" s="243">
        <f>ROUND(E55*N55,2)</f>
        <v>0</v>
      </c>
      <c r="P55" s="243">
        <v>0</v>
      </c>
      <c r="Q55" s="243">
        <f>ROUND(E55*P55,2)</f>
        <v>0</v>
      </c>
      <c r="R55" s="243" t="s">
        <v>193</v>
      </c>
      <c r="S55" s="243" t="s">
        <v>154</v>
      </c>
      <c r="T55" s="244" t="s">
        <v>154</v>
      </c>
      <c r="U55" s="227">
        <v>2.9000000000000001E-2</v>
      </c>
      <c r="V55" s="227">
        <f>ROUND(E55*U55,2)</f>
        <v>3.31</v>
      </c>
      <c r="W55" s="227"/>
      <c r="X55" s="227" t="s">
        <v>118</v>
      </c>
      <c r="Y55" s="217"/>
      <c r="Z55" s="217"/>
      <c r="AA55" s="217"/>
      <c r="AB55" s="217"/>
      <c r="AC55" s="217"/>
      <c r="AD55" s="217"/>
      <c r="AE55" s="217"/>
      <c r="AF55" s="217"/>
      <c r="AG55" s="217" t="s">
        <v>119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1" x14ac:dyDescent="0.2">
      <c r="A56" s="224"/>
      <c r="B56" s="225"/>
      <c r="C56" s="265" t="s">
        <v>194</v>
      </c>
      <c r="D56" s="256"/>
      <c r="E56" s="256"/>
      <c r="F56" s="256"/>
      <c r="G56" s="256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17"/>
      <c r="Z56" s="217"/>
      <c r="AA56" s="217"/>
      <c r="AB56" s="217"/>
      <c r="AC56" s="217"/>
      <c r="AD56" s="217"/>
      <c r="AE56" s="217"/>
      <c r="AF56" s="217"/>
      <c r="AG56" s="217" t="s">
        <v>195</v>
      </c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1" x14ac:dyDescent="0.2">
      <c r="A57" s="238">
        <v>31</v>
      </c>
      <c r="B57" s="239" t="s">
        <v>196</v>
      </c>
      <c r="C57" s="260" t="s">
        <v>197</v>
      </c>
      <c r="D57" s="240" t="s">
        <v>170</v>
      </c>
      <c r="E57" s="241">
        <v>138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3">
        <v>4.0000000000000003E-5</v>
      </c>
      <c r="O57" s="243">
        <f>ROUND(E57*N57,2)</f>
        <v>0.01</v>
      </c>
      <c r="P57" s="243">
        <v>0</v>
      </c>
      <c r="Q57" s="243">
        <f>ROUND(E57*P57,2)</f>
        <v>0</v>
      </c>
      <c r="R57" s="243" t="s">
        <v>193</v>
      </c>
      <c r="S57" s="243" t="s">
        <v>154</v>
      </c>
      <c r="T57" s="244" t="s">
        <v>154</v>
      </c>
      <c r="U57" s="227">
        <v>2.1000000000000001E-2</v>
      </c>
      <c r="V57" s="227">
        <f>ROUND(E57*U57,2)</f>
        <v>2.9</v>
      </c>
      <c r="W57" s="227"/>
      <c r="X57" s="227" t="s">
        <v>118</v>
      </c>
      <c r="Y57" s="217"/>
      <c r="Z57" s="217"/>
      <c r="AA57" s="217"/>
      <c r="AB57" s="217"/>
      <c r="AC57" s="217"/>
      <c r="AD57" s="217"/>
      <c r="AE57" s="217"/>
      <c r="AF57" s="217"/>
      <c r="AG57" s="217" t="s">
        <v>119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24"/>
      <c r="B58" s="225"/>
      <c r="C58" s="265" t="s">
        <v>194</v>
      </c>
      <c r="D58" s="256"/>
      <c r="E58" s="256"/>
      <c r="F58" s="256"/>
      <c r="G58" s="256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17"/>
      <c r="Z58" s="217"/>
      <c r="AA58" s="217"/>
      <c r="AB58" s="217"/>
      <c r="AC58" s="217"/>
      <c r="AD58" s="217"/>
      <c r="AE58" s="217"/>
      <c r="AF58" s="217"/>
      <c r="AG58" s="217" t="s">
        <v>195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38">
        <v>32</v>
      </c>
      <c r="B59" s="239" t="s">
        <v>198</v>
      </c>
      <c r="C59" s="260" t="s">
        <v>199</v>
      </c>
      <c r="D59" s="240" t="s">
        <v>170</v>
      </c>
      <c r="E59" s="241">
        <v>78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3">
        <v>6.0000000000000002E-5</v>
      </c>
      <c r="O59" s="243">
        <f>ROUND(E59*N59,2)</f>
        <v>0</v>
      </c>
      <c r="P59" s="243">
        <v>0</v>
      </c>
      <c r="Q59" s="243">
        <f>ROUND(E59*P59,2)</f>
        <v>0</v>
      </c>
      <c r="R59" s="243" t="s">
        <v>193</v>
      </c>
      <c r="S59" s="243" t="s">
        <v>154</v>
      </c>
      <c r="T59" s="244" t="s">
        <v>154</v>
      </c>
      <c r="U59" s="227">
        <v>2.5999999999999999E-2</v>
      </c>
      <c r="V59" s="227">
        <f>ROUND(E59*U59,2)</f>
        <v>2.0299999999999998</v>
      </c>
      <c r="W59" s="227"/>
      <c r="X59" s="227" t="s">
        <v>118</v>
      </c>
      <c r="Y59" s="217"/>
      <c r="Z59" s="217"/>
      <c r="AA59" s="217"/>
      <c r="AB59" s="217"/>
      <c r="AC59" s="217"/>
      <c r="AD59" s="217"/>
      <c r="AE59" s="217"/>
      <c r="AF59" s="217"/>
      <c r="AG59" s="217" t="s">
        <v>119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 x14ac:dyDescent="0.2">
      <c r="A60" s="224"/>
      <c r="B60" s="225"/>
      <c r="C60" s="265" t="s">
        <v>194</v>
      </c>
      <c r="D60" s="256"/>
      <c r="E60" s="256"/>
      <c r="F60" s="256"/>
      <c r="G60" s="256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17"/>
      <c r="Z60" s="217"/>
      <c r="AA60" s="217"/>
      <c r="AB60" s="217"/>
      <c r="AC60" s="217"/>
      <c r="AD60" s="217"/>
      <c r="AE60" s="217"/>
      <c r="AF60" s="217"/>
      <c r="AG60" s="217" t="s">
        <v>195</v>
      </c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47">
        <v>33</v>
      </c>
      <c r="B61" s="248" t="s">
        <v>200</v>
      </c>
      <c r="C61" s="262" t="s">
        <v>201</v>
      </c>
      <c r="D61" s="249" t="s">
        <v>170</v>
      </c>
      <c r="E61" s="250">
        <v>2146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2"/>
      <c r="S61" s="252" t="s">
        <v>154</v>
      </c>
      <c r="T61" s="253" t="s">
        <v>154</v>
      </c>
      <c r="U61" s="227">
        <v>0</v>
      </c>
      <c r="V61" s="227">
        <f>ROUND(E61*U61,2)</f>
        <v>0</v>
      </c>
      <c r="W61" s="227"/>
      <c r="X61" s="227" t="s">
        <v>118</v>
      </c>
      <c r="Y61" s="217"/>
      <c r="Z61" s="217"/>
      <c r="AA61" s="217"/>
      <c r="AB61" s="217"/>
      <c r="AC61" s="217"/>
      <c r="AD61" s="217"/>
      <c r="AE61" s="217"/>
      <c r="AF61" s="217"/>
      <c r="AG61" s="217" t="s">
        <v>119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outlineLevel="1" x14ac:dyDescent="0.2">
      <c r="A62" s="247">
        <v>34</v>
      </c>
      <c r="B62" s="248" t="s">
        <v>202</v>
      </c>
      <c r="C62" s="262" t="s">
        <v>203</v>
      </c>
      <c r="D62" s="249" t="s">
        <v>170</v>
      </c>
      <c r="E62" s="250">
        <v>262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2"/>
      <c r="S62" s="252" t="s">
        <v>154</v>
      </c>
      <c r="T62" s="253" t="s">
        <v>154</v>
      </c>
      <c r="U62" s="227">
        <v>0</v>
      </c>
      <c r="V62" s="227">
        <f>ROUND(E62*U62,2)</f>
        <v>0</v>
      </c>
      <c r="W62" s="227"/>
      <c r="X62" s="227" t="s">
        <v>118</v>
      </c>
      <c r="Y62" s="217"/>
      <c r="Z62" s="217"/>
      <c r="AA62" s="217"/>
      <c r="AB62" s="217"/>
      <c r="AC62" s="217"/>
      <c r="AD62" s="217"/>
      <c r="AE62" s="217"/>
      <c r="AF62" s="217"/>
      <c r="AG62" s="217" t="s">
        <v>119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1" x14ac:dyDescent="0.2">
      <c r="A63" s="247">
        <v>35</v>
      </c>
      <c r="B63" s="248" t="s">
        <v>204</v>
      </c>
      <c r="C63" s="262" t="s">
        <v>205</v>
      </c>
      <c r="D63" s="249" t="s">
        <v>170</v>
      </c>
      <c r="E63" s="250">
        <v>214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2"/>
      <c r="S63" s="252" t="s">
        <v>154</v>
      </c>
      <c r="T63" s="253" t="s">
        <v>154</v>
      </c>
      <c r="U63" s="227">
        <v>0</v>
      </c>
      <c r="V63" s="227">
        <f>ROUND(E63*U63,2)</f>
        <v>0</v>
      </c>
      <c r="W63" s="227"/>
      <c r="X63" s="227" t="s">
        <v>118</v>
      </c>
      <c r="Y63" s="217"/>
      <c r="Z63" s="217"/>
      <c r="AA63" s="217"/>
      <c r="AB63" s="217"/>
      <c r="AC63" s="217"/>
      <c r="AD63" s="217"/>
      <c r="AE63" s="217"/>
      <c r="AF63" s="217"/>
      <c r="AG63" s="217" t="s">
        <v>119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 x14ac:dyDescent="0.2">
      <c r="A64" s="247">
        <v>36</v>
      </c>
      <c r="B64" s="248" t="s">
        <v>206</v>
      </c>
      <c r="C64" s="262" t="s">
        <v>207</v>
      </c>
      <c r="D64" s="249" t="s">
        <v>170</v>
      </c>
      <c r="E64" s="250">
        <v>2146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2"/>
      <c r="S64" s="252" t="s">
        <v>116</v>
      </c>
      <c r="T64" s="253" t="s">
        <v>154</v>
      </c>
      <c r="U64" s="227">
        <v>3.2000000000000001E-2</v>
      </c>
      <c r="V64" s="227">
        <f>ROUND(E64*U64,2)</f>
        <v>68.67</v>
      </c>
      <c r="W64" s="227"/>
      <c r="X64" s="227" t="s">
        <v>118</v>
      </c>
      <c r="Y64" s="217"/>
      <c r="Z64" s="217"/>
      <c r="AA64" s="217"/>
      <c r="AB64" s="217"/>
      <c r="AC64" s="217"/>
      <c r="AD64" s="217"/>
      <c r="AE64" s="217"/>
      <c r="AF64" s="217"/>
      <c r="AG64" s="217" t="s">
        <v>119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47">
        <v>37</v>
      </c>
      <c r="B65" s="248" t="s">
        <v>208</v>
      </c>
      <c r="C65" s="262" t="s">
        <v>209</v>
      </c>
      <c r="D65" s="249" t="s">
        <v>170</v>
      </c>
      <c r="E65" s="250">
        <v>262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2"/>
      <c r="S65" s="252" t="s">
        <v>116</v>
      </c>
      <c r="T65" s="253" t="s">
        <v>154</v>
      </c>
      <c r="U65" s="227">
        <v>5.2999999999999999E-2</v>
      </c>
      <c r="V65" s="227">
        <f>ROUND(E65*U65,2)</f>
        <v>13.89</v>
      </c>
      <c r="W65" s="227"/>
      <c r="X65" s="227" t="s">
        <v>118</v>
      </c>
      <c r="Y65" s="217"/>
      <c r="Z65" s="217"/>
      <c r="AA65" s="217"/>
      <c r="AB65" s="217"/>
      <c r="AC65" s="217"/>
      <c r="AD65" s="217"/>
      <c r="AE65" s="217"/>
      <c r="AF65" s="217"/>
      <c r="AG65" s="217" t="s">
        <v>119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 x14ac:dyDescent="0.2">
      <c r="A66" s="247">
        <v>38</v>
      </c>
      <c r="B66" s="248" t="s">
        <v>210</v>
      </c>
      <c r="C66" s="262" t="s">
        <v>211</v>
      </c>
      <c r="D66" s="249" t="s">
        <v>170</v>
      </c>
      <c r="E66" s="250">
        <v>214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2"/>
      <c r="S66" s="252" t="s">
        <v>116</v>
      </c>
      <c r="T66" s="253" t="s">
        <v>154</v>
      </c>
      <c r="U66" s="227">
        <v>8.4000000000000005E-2</v>
      </c>
      <c r="V66" s="227">
        <f>ROUND(E66*U66,2)</f>
        <v>17.98</v>
      </c>
      <c r="W66" s="227"/>
      <c r="X66" s="227" t="s">
        <v>118</v>
      </c>
      <c r="Y66" s="217"/>
      <c r="Z66" s="217"/>
      <c r="AA66" s="217"/>
      <c r="AB66" s="217"/>
      <c r="AC66" s="217"/>
      <c r="AD66" s="217"/>
      <c r="AE66" s="217"/>
      <c r="AF66" s="217"/>
      <c r="AG66" s="217" t="s">
        <v>119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ht="22.5" outlineLevel="1" x14ac:dyDescent="0.2">
      <c r="A67" s="247">
        <v>39</v>
      </c>
      <c r="B67" s="248" t="s">
        <v>212</v>
      </c>
      <c r="C67" s="262" t="s">
        <v>213</v>
      </c>
      <c r="D67" s="249" t="s">
        <v>170</v>
      </c>
      <c r="E67" s="250">
        <v>24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2">
        <v>6.0000000000000002E-5</v>
      </c>
      <c r="O67" s="252">
        <f>ROUND(E67*N67,2)</f>
        <v>0</v>
      </c>
      <c r="P67" s="252">
        <v>0</v>
      </c>
      <c r="Q67" s="252">
        <f>ROUND(E67*P67,2)</f>
        <v>0</v>
      </c>
      <c r="R67" s="252"/>
      <c r="S67" s="252" t="s">
        <v>116</v>
      </c>
      <c r="T67" s="253" t="s">
        <v>117</v>
      </c>
      <c r="U67" s="227">
        <v>2.5999999999999999E-2</v>
      </c>
      <c r="V67" s="227">
        <f>ROUND(E67*U67,2)</f>
        <v>0.62</v>
      </c>
      <c r="W67" s="227"/>
      <c r="X67" s="227" t="s">
        <v>118</v>
      </c>
      <c r="Y67" s="217"/>
      <c r="Z67" s="217"/>
      <c r="AA67" s="217"/>
      <c r="AB67" s="217"/>
      <c r="AC67" s="217"/>
      <c r="AD67" s="217"/>
      <c r="AE67" s="217"/>
      <c r="AF67" s="217"/>
      <c r="AG67" s="217" t="s">
        <v>119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ht="33.75" outlineLevel="1" x14ac:dyDescent="0.2">
      <c r="A68" s="238">
        <v>40</v>
      </c>
      <c r="B68" s="239" t="s">
        <v>214</v>
      </c>
      <c r="C68" s="260" t="s">
        <v>215</v>
      </c>
      <c r="D68" s="240" t="s">
        <v>170</v>
      </c>
      <c r="E68" s="241">
        <v>16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3">
        <v>0</v>
      </c>
      <c r="O68" s="243">
        <f>ROUND(E68*N68,2)</f>
        <v>0</v>
      </c>
      <c r="P68" s="243">
        <v>0</v>
      </c>
      <c r="Q68" s="243">
        <f>ROUND(E68*P68,2)</f>
        <v>0</v>
      </c>
      <c r="R68" s="243"/>
      <c r="S68" s="243" t="s">
        <v>116</v>
      </c>
      <c r="T68" s="244" t="s">
        <v>117</v>
      </c>
      <c r="U68" s="227">
        <v>0</v>
      </c>
      <c r="V68" s="227">
        <f>ROUND(E68*U68,2)</f>
        <v>0</v>
      </c>
      <c r="W68" s="227"/>
      <c r="X68" s="227" t="s">
        <v>118</v>
      </c>
      <c r="Y68" s="217"/>
      <c r="Z68" s="217"/>
      <c r="AA68" s="217"/>
      <c r="AB68" s="217"/>
      <c r="AC68" s="217"/>
      <c r="AD68" s="217"/>
      <c r="AE68" s="217"/>
      <c r="AF68" s="217"/>
      <c r="AG68" s="217" t="s">
        <v>119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 x14ac:dyDescent="0.2">
      <c r="A69" s="224"/>
      <c r="B69" s="225"/>
      <c r="C69" s="261" t="s">
        <v>216</v>
      </c>
      <c r="D69" s="246"/>
      <c r="E69" s="246"/>
      <c r="F69" s="246"/>
      <c r="G69" s="246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17"/>
      <c r="Z69" s="217"/>
      <c r="AA69" s="217"/>
      <c r="AB69" s="217"/>
      <c r="AC69" s="217"/>
      <c r="AD69" s="217"/>
      <c r="AE69" s="217"/>
      <c r="AF69" s="217"/>
      <c r="AG69" s="217" t="s">
        <v>121</v>
      </c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ht="33.75" outlineLevel="1" x14ac:dyDescent="0.2">
      <c r="A70" s="238">
        <v>41</v>
      </c>
      <c r="B70" s="239" t="s">
        <v>217</v>
      </c>
      <c r="C70" s="260" t="s">
        <v>215</v>
      </c>
      <c r="D70" s="240" t="s">
        <v>170</v>
      </c>
      <c r="E70" s="241">
        <v>596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21</v>
      </c>
      <c r="M70" s="243">
        <f>G70*(1+L70/100)</f>
        <v>0</v>
      </c>
      <c r="N70" s="243">
        <v>0</v>
      </c>
      <c r="O70" s="243">
        <f>ROUND(E70*N70,2)</f>
        <v>0</v>
      </c>
      <c r="P70" s="243">
        <v>0</v>
      </c>
      <c r="Q70" s="243">
        <f>ROUND(E70*P70,2)</f>
        <v>0</v>
      </c>
      <c r="R70" s="243"/>
      <c r="S70" s="243" t="s">
        <v>116</v>
      </c>
      <c r="T70" s="244" t="s">
        <v>117</v>
      </c>
      <c r="U70" s="227">
        <v>0</v>
      </c>
      <c r="V70" s="227">
        <f>ROUND(E70*U70,2)</f>
        <v>0</v>
      </c>
      <c r="W70" s="227"/>
      <c r="X70" s="227" t="s">
        <v>118</v>
      </c>
      <c r="Y70" s="217"/>
      <c r="Z70" s="217"/>
      <c r="AA70" s="217"/>
      <c r="AB70" s="217"/>
      <c r="AC70" s="217"/>
      <c r="AD70" s="217"/>
      <c r="AE70" s="217"/>
      <c r="AF70" s="217"/>
      <c r="AG70" s="217" t="s">
        <v>119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">
      <c r="A71" s="224"/>
      <c r="B71" s="225"/>
      <c r="C71" s="261" t="s">
        <v>218</v>
      </c>
      <c r="D71" s="246"/>
      <c r="E71" s="246"/>
      <c r="F71" s="246"/>
      <c r="G71" s="246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17"/>
      <c r="Z71" s="217"/>
      <c r="AA71" s="217"/>
      <c r="AB71" s="217"/>
      <c r="AC71" s="217"/>
      <c r="AD71" s="217"/>
      <c r="AE71" s="217"/>
      <c r="AF71" s="217"/>
      <c r="AG71" s="217" t="s">
        <v>121</v>
      </c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ht="33.75" outlineLevel="1" x14ac:dyDescent="0.2">
      <c r="A72" s="238">
        <v>42</v>
      </c>
      <c r="B72" s="239" t="s">
        <v>219</v>
      </c>
      <c r="C72" s="260" t="s">
        <v>215</v>
      </c>
      <c r="D72" s="240" t="s">
        <v>170</v>
      </c>
      <c r="E72" s="241">
        <v>436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3">
        <v>0</v>
      </c>
      <c r="O72" s="243">
        <f>ROUND(E72*N72,2)</f>
        <v>0</v>
      </c>
      <c r="P72" s="243">
        <v>0</v>
      </c>
      <c r="Q72" s="243">
        <f>ROUND(E72*P72,2)</f>
        <v>0</v>
      </c>
      <c r="R72" s="243"/>
      <c r="S72" s="243" t="s">
        <v>116</v>
      </c>
      <c r="T72" s="244" t="s">
        <v>117</v>
      </c>
      <c r="U72" s="227">
        <v>0</v>
      </c>
      <c r="V72" s="227">
        <f>ROUND(E72*U72,2)</f>
        <v>0</v>
      </c>
      <c r="W72" s="227"/>
      <c r="X72" s="227" t="s">
        <v>118</v>
      </c>
      <c r="Y72" s="217"/>
      <c r="Z72" s="217"/>
      <c r="AA72" s="217"/>
      <c r="AB72" s="217"/>
      <c r="AC72" s="217"/>
      <c r="AD72" s="217"/>
      <c r="AE72" s="217"/>
      <c r="AF72" s="217"/>
      <c r="AG72" s="217" t="s">
        <v>119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1" x14ac:dyDescent="0.2">
      <c r="A73" s="224"/>
      <c r="B73" s="225"/>
      <c r="C73" s="261" t="s">
        <v>220</v>
      </c>
      <c r="D73" s="246"/>
      <c r="E73" s="246"/>
      <c r="F73" s="246"/>
      <c r="G73" s="246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17"/>
      <c r="Z73" s="217"/>
      <c r="AA73" s="217"/>
      <c r="AB73" s="217"/>
      <c r="AC73" s="217"/>
      <c r="AD73" s="217"/>
      <c r="AE73" s="217"/>
      <c r="AF73" s="217"/>
      <c r="AG73" s="217" t="s">
        <v>121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ht="33.75" outlineLevel="1" x14ac:dyDescent="0.2">
      <c r="A74" s="238">
        <v>43</v>
      </c>
      <c r="B74" s="239" t="s">
        <v>221</v>
      </c>
      <c r="C74" s="260" t="s">
        <v>215</v>
      </c>
      <c r="D74" s="240" t="s">
        <v>170</v>
      </c>
      <c r="E74" s="241">
        <v>520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21</v>
      </c>
      <c r="M74" s="243">
        <f>G74*(1+L74/100)</f>
        <v>0</v>
      </c>
      <c r="N74" s="243">
        <v>0</v>
      </c>
      <c r="O74" s="243">
        <f>ROUND(E74*N74,2)</f>
        <v>0</v>
      </c>
      <c r="P74" s="243">
        <v>0</v>
      </c>
      <c r="Q74" s="243">
        <f>ROUND(E74*P74,2)</f>
        <v>0</v>
      </c>
      <c r="R74" s="243"/>
      <c r="S74" s="243" t="s">
        <v>116</v>
      </c>
      <c r="T74" s="244" t="s">
        <v>117</v>
      </c>
      <c r="U74" s="227">
        <v>0</v>
      </c>
      <c r="V74" s="227">
        <f>ROUND(E74*U74,2)</f>
        <v>0</v>
      </c>
      <c r="W74" s="227"/>
      <c r="X74" s="227" t="s">
        <v>118</v>
      </c>
      <c r="Y74" s="217"/>
      <c r="Z74" s="217"/>
      <c r="AA74" s="217"/>
      <c r="AB74" s="217"/>
      <c r="AC74" s="217"/>
      <c r="AD74" s="217"/>
      <c r="AE74" s="217"/>
      <c r="AF74" s="217"/>
      <c r="AG74" s="217" t="s">
        <v>119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 x14ac:dyDescent="0.2">
      <c r="A75" s="224"/>
      <c r="B75" s="225"/>
      <c r="C75" s="261" t="s">
        <v>222</v>
      </c>
      <c r="D75" s="246"/>
      <c r="E75" s="246"/>
      <c r="F75" s="246"/>
      <c r="G75" s="246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17"/>
      <c r="Z75" s="217"/>
      <c r="AA75" s="217"/>
      <c r="AB75" s="217"/>
      <c r="AC75" s="217"/>
      <c r="AD75" s="217"/>
      <c r="AE75" s="217"/>
      <c r="AF75" s="217"/>
      <c r="AG75" s="217" t="s">
        <v>121</v>
      </c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ht="33.75" outlineLevel="1" x14ac:dyDescent="0.2">
      <c r="A76" s="238">
        <v>44</v>
      </c>
      <c r="B76" s="239" t="s">
        <v>223</v>
      </c>
      <c r="C76" s="260" t="s">
        <v>215</v>
      </c>
      <c r="D76" s="240" t="s">
        <v>170</v>
      </c>
      <c r="E76" s="241">
        <v>340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21</v>
      </c>
      <c r="M76" s="243">
        <f>G76*(1+L76/100)</f>
        <v>0</v>
      </c>
      <c r="N76" s="243">
        <v>0</v>
      </c>
      <c r="O76" s="243">
        <f>ROUND(E76*N76,2)</f>
        <v>0</v>
      </c>
      <c r="P76" s="243">
        <v>0</v>
      </c>
      <c r="Q76" s="243">
        <f>ROUND(E76*P76,2)</f>
        <v>0</v>
      </c>
      <c r="R76" s="243"/>
      <c r="S76" s="243" t="s">
        <v>116</v>
      </c>
      <c r="T76" s="244" t="s">
        <v>117</v>
      </c>
      <c r="U76" s="227">
        <v>0</v>
      </c>
      <c r="V76" s="227">
        <f>ROUND(E76*U76,2)</f>
        <v>0</v>
      </c>
      <c r="W76" s="227"/>
      <c r="X76" s="227" t="s">
        <v>118</v>
      </c>
      <c r="Y76" s="217"/>
      <c r="Z76" s="217"/>
      <c r="AA76" s="217"/>
      <c r="AB76" s="217"/>
      <c r="AC76" s="217"/>
      <c r="AD76" s="217"/>
      <c r="AE76" s="217"/>
      <c r="AF76" s="217"/>
      <c r="AG76" s="217" t="s">
        <v>119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 x14ac:dyDescent="0.2">
      <c r="A77" s="224"/>
      <c r="B77" s="225"/>
      <c r="C77" s="261" t="s">
        <v>224</v>
      </c>
      <c r="D77" s="246"/>
      <c r="E77" s="246"/>
      <c r="F77" s="246"/>
      <c r="G77" s="246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17"/>
      <c r="Z77" s="217"/>
      <c r="AA77" s="217"/>
      <c r="AB77" s="217"/>
      <c r="AC77" s="217"/>
      <c r="AD77" s="217"/>
      <c r="AE77" s="217"/>
      <c r="AF77" s="217"/>
      <c r="AG77" s="217" t="s">
        <v>121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ht="33.75" outlineLevel="1" x14ac:dyDescent="0.2">
      <c r="A78" s="238">
        <v>45</v>
      </c>
      <c r="B78" s="239" t="s">
        <v>225</v>
      </c>
      <c r="C78" s="260" t="s">
        <v>215</v>
      </c>
      <c r="D78" s="240" t="s">
        <v>170</v>
      </c>
      <c r="E78" s="241">
        <v>124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21</v>
      </c>
      <c r="M78" s="243">
        <f>G78*(1+L78/100)</f>
        <v>0</v>
      </c>
      <c r="N78" s="243">
        <v>0</v>
      </c>
      <c r="O78" s="243">
        <f>ROUND(E78*N78,2)</f>
        <v>0</v>
      </c>
      <c r="P78" s="243">
        <v>0</v>
      </c>
      <c r="Q78" s="243">
        <f>ROUND(E78*P78,2)</f>
        <v>0</v>
      </c>
      <c r="R78" s="243"/>
      <c r="S78" s="243" t="s">
        <v>116</v>
      </c>
      <c r="T78" s="244" t="s">
        <v>117</v>
      </c>
      <c r="U78" s="227">
        <v>0</v>
      </c>
      <c r="V78" s="227">
        <f>ROUND(E78*U78,2)</f>
        <v>0</v>
      </c>
      <c r="W78" s="227"/>
      <c r="X78" s="227" t="s">
        <v>118</v>
      </c>
      <c r="Y78" s="217"/>
      <c r="Z78" s="217"/>
      <c r="AA78" s="217"/>
      <c r="AB78" s="217"/>
      <c r="AC78" s="217"/>
      <c r="AD78" s="217"/>
      <c r="AE78" s="217"/>
      <c r="AF78" s="217"/>
      <c r="AG78" s="217" t="s">
        <v>119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1" x14ac:dyDescent="0.2">
      <c r="A79" s="224"/>
      <c r="B79" s="225"/>
      <c r="C79" s="261" t="s">
        <v>226</v>
      </c>
      <c r="D79" s="246"/>
      <c r="E79" s="246"/>
      <c r="F79" s="246"/>
      <c r="G79" s="246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17"/>
      <c r="Z79" s="217"/>
      <c r="AA79" s="217"/>
      <c r="AB79" s="217"/>
      <c r="AC79" s="217"/>
      <c r="AD79" s="217"/>
      <c r="AE79" s="217"/>
      <c r="AF79" s="217"/>
      <c r="AG79" s="217" t="s">
        <v>121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ht="33.75" outlineLevel="1" x14ac:dyDescent="0.2">
      <c r="A80" s="238">
        <v>46</v>
      </c>
      <c r="B80" s="239" t="s">
        <v>227</v>
      </c>
      <c r="C80" s="260" t="s">
        <v>215</v>
      </c>
      <c r="D80" s="240" t="s">
        <v>170</v>
      </c>
      <c r="E80" s="241">
        <v>20</v>
      </c>
      <c r="F80" s="242"/>
      <c r="G80" s="243">
        <f>ROUND(E80*F80,2)</f>
        <v>0</v>
      </c>
      <c r="H80" s="242"/>
      <c r="I80" s="243">
        <f>ROUND(E80*H80,2)</f>
        <v>0</v>
      </c>
      <c r="J80" s="242"/>
      <c r="K80" s="243">
        <f>ROUND(E80*J80,2)</f>
        <v>0</v>
      </c>
      <c r="L80" s="243">
        <v>21</v>
      </c>
      <c r="M80" s="243">
        <f>G80*(1+L80/100)</f>
        <v>0</v>
      </c>
      <c r="N80" s="243">
        <v>0</v>
      </c>
      <c r="O80" s="243">
        <f>ROUND(E80*N80,2)</f>
        <v>0</v>
      </c>
      <c r="P80" s="243">
        <v>0</v>
      </c>
      <c r="Q80" s="243">
        <f>ROUND(E80*P80,2)</f>
        <v>0</v>
      </c>
      <c r="R80" s="243"/>
      <c r="S80" s="243" t="s">
        <v>116</v>
      </c>
      <c r="T80" s="244" t="s">
        <v>117</v>
      </c>
      <c r="U80" s="227">
        <v>0</v>
      </c>
      <c r="V80" s="227">
        <f>ROUND(E80*U80,2)</f>
        <v>0</v>
      </c>
      <c r="W80" s="227"/>
      <c r="X80" s="227" t="s">
        <v>118</v>
      </c>
      <c r="Y80" s="217"/>
      <c r="Z80" s="217"/>
      <c r="AA80" s="217"/>
      <c r="AB80" s="217"/>
      <c r="AC80" s="217"/>
      <c r="AD80" s="217"/>
      <c r="AE80" s="217"/>
      <c r="AF80" s="217"/>
      <c r="AG80" s="217" t="s">
        <v>119</v>
      </c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24"/>
      <c r="B81" s="225"/>
      <c r="C81" s="261" t="s">
        <v>228</v>
      </c>
      <c r="D81" s="246"/>
      <c r="E81" s="246"/>
      <c r="F81" s="246"/>
      <c r="G81" s="246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17"/>
      <c r="Z81" s="217"/>
      <c r="AA81" s="217"/>
      <c r="AB81" s="217"/>
      <c r="AC81" s="217"/>
      <c r="AD81" s="217"/>
      <c r="AE81" s="217"/>
      <c r="AF81" s="217"/>
      <c r="AG81" s="217" t="s">
        <v>121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ht="33.75" outlineLevel="1" x14ac:dyDescent="0.2">
      <c r="A82" s="238">
        <v>47</v>
      </c>
      <c r="B82" s="239" t="s">
        <v>229</v>
      </c>
      <c r="C82" s="260" t="s">
        <v>215</v>
      </c>
      <c r="D82" s="240" t="s">
        <v>170</v>
      </c>
      <c r="E82" s="241">
        <v>104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21</v>
      </c>
      <c r="M82" s="243">
        <f>G82*(1+L82/100)</f>
        <v>0</v>
      </c>
      <c r="N82" s="243">
        <v>0</v>
      </c>
      <c r="O82" s="243">
        <f>ROUND(E82*N82,2)</f>
        <v>0</v>
      </c>
      <c r="P82" s="243">
        <v>0</v>
      </c>
      <c r="Q82" s="243">
        <f>ROUND(E82*P82,2)</f>
        <v>0</v>
      </c>
      <c r="R82" s="243"/>
      <c r="S82" s="243" t="s">
        <v>116</v>
      </c>
      <c r="T82" s="244" t="s">
        <v>117</v>
      </c>
      <c r="U82" s="227">
        <v>0</v>
      </c>
      <c r="V82" s="227">
        <f>ROUND(E82*U82,2)</f>
        <v>0</v>
      </c>
      <c r="W82" s="227"/>
      <c r="X82" s="227" t="s">
        <v>118</v>
      </c>
      <c r="Y82" s="217"/>
      <c r="Z82" s="217"/>
      <c r="AA82" s="217"/>
      <c r="AB82" s="217"/>
      <c r="AC82" s="217"/>
      <c r="AD82" s="217"/>
      <c r="AE82" s="217"/>
      <c r="AF82" s="217"/>
      <c r="AG82" s="217" t="s">
        <v>119</v>
      </c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outlineLevel="1" x14ac:dyDescent="0.2">
      <c r="A83" s="224"/>
      <c r="B83" s="225"/>
      <c r="C83" s="261" t="s">
        <v>230</v>
      </c>
      <c r="D83" s="246"/>
      <c r="E83" s="246"/>
      <c r="F83" s="246"/>
      <c r="G83" s="246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17"/>
      <c r="Z83" s="217"/>
      <c r="AA83" s="217"/>
      <c r="AB83" s="217"/>
      <c r="AC83" s="217"/>
      <c r="AD83" s="217"/>
      <c r="AE83" s="217"/>
      <c r="AF83" s="217"/>
      <c r="AG83" s="217" t="s">
        <v>121</v>
      </c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ht="33.75" outlineLevel="1" x14ac:dyDescent="0.2">
      <c r="A84" s="238">
        <v>48</v>
      </c>
      <c r="B84" s="239" t="s">
        <v>231</v>
      </c>
      <c r="C84" s="260" t="s">
        <v>215</v>
      </c>
      <c r="D84" s="240" t="s">
        <v>170</v>
      </c>
      <c r="E84" s="241">
        <v>92</v>
      </c>
      <c r="F84" s="242"/>
      <c r="G84" s="243">
        <f>ROUND(E84*F84,2)</f>
        <v>0</v>
      </c>
      <c r="H84" s="242"/>
      <c r="I84" s="243">
        <f>ROUND(E84*H84,2)</f>
        <v>0</v>
      </c>
      <c r="J84" s="242"/>
      <c r="K84" s="243">
        <f>ROUND(E84*J84,2)</f>
        <v>0</v>
      </c>
      <c r="L84" s="243">
        <v>21</v>
      </c>
      <c r="M84" s="243">
        <f>G84*(1+L84/100)</f>
        <v>0</v>
      </c>
      <c r="N84" s="243">
        <v>0</v>
      </c>
      <c r="O84" s="243">
        <f>ROUND(E84*N84,2)</f>
        <v>0</v>
      </c>
      <c r="P84" s="243">
        <v>0</v>
      </c>
      <c r="Q84" s="243">
        <f>ROUND(E84*P84,2)</f>
        <v>0</v>
      </c>
      <c r="R84" s="243"/>
      <c r="S84" s="243" t="s">
        <v>116</v>
      </c>
      <c r="T84" s="244" t="s">
        <v>117</v>
      </c>
      <c r="U84" s="227">
        <v>0</v>
      </c>
      <c r="V84" s="227">
        <f>ROUND(E84*U84,2)</f>
        <v>0</v>
      </c>
      <c r="W84" s="227"/>
      <c r="X84" s="227" t="s">
        <v>118</v>
      </c>
      <c r="Y84" s="217"/>
      <c r="Z84" s="217"/>
      <c r="AA84" s="217"/>
      <c r="AB84" s="217"/>
      <c r="AC84" s="217"/>
      <c r="AD84" s="217"/>
      <c r="AE84" s="217"/>
      <c r="AF84" s="217"/>
      <c r="AG84" s="217" t="s">
        <v>119</v>
      </c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outlineLevel="1" x14ac:dyDescent="0.2">
      <c r="A85" s="224"/>
      <c r="B85" s="225"/>
      <c r="C85" s="261" t="s">
        <v>232</v>
      </c>
      <c r="D85" s="246"/>
      <c r="E85" s="246"/>
      <c r="F85" s="246"/>
      <c r="G85" s="246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17"/>
      <c r="Z85" s="217"/>
      <c r="AA85" s="217"/>
      <c r="AB85" s="217"/>
      <c r="AC85" s="217"/>
      <c r="AD85" s="217"/>
      <c r="AE85" s="217"/>
      <c r="AF85" s="217"/>
      <c r="AG85" s="217" t="s">
        <v>121</v>
      </c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ht="33.75" outlineLevel="1" x14ac:dyDescent="0.2">
      <c r="A86" s="238">
        <v>49</v>
      </c>
      <c r="B86" s="239" t="s">
        <v>233</v>
      </c>
      <c r="C86" s="260" t="s">
        <v>215</v>
      </c>
      <c r="D86" s="240" t="s">
        <v>170</v>
      </c>
      <c r="E86" s="241">
        <v>20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21</v>
      </c>
      <c r="M86" s="243">
        <f>G86*(1+L86/100)</f>
        <v>0</v>
      </c>
      <c r="N86" s="243">
        <v>0</v>
      </c>
      <c r="O86" s="243">
        <f>ROUND(E86*N86,2)</f>
        <v>0</v>
      </c>
      <c r="P86" s="243">
        <v>0</v>
      </c>
      <c r="Q86" s="243">
        <f>ROUND(E86*P86,2)</f>
        <v>0</v>
      </c>
      <c r="R86" s="243"/>
      <c r="S86" s="243" t="s">
        <v>116</v>
      </c>
      <c r="T86" s="244" t="s">
        <v>117</v>
      </c>
      <c r="U86" s="227">
        <v>0</v>
      </c>
      <c r="V86" s="227">
        <f>ROUND(E86*U86,2)</f>
        <v>0</v>
      </c>
      <c r="W86" s="227"/>
      <c r="X86" s="227" t="s">
        <v>118</v>
      </c>
      <c r="Y86" s="217"/>
      <c r="Z86" s="217"/>
      <c r="AA86" s="217"/>
      <c r="AB86" s="217"/>
      <c r="AC86" s="217"/>
      <c r="AD86" s="217"/>
      <c r="AE86" s="217"/>
      <c r="AF86" s="217"/>
      <c r="AG86" s="217" t="s">
        <v>119</v>
      </c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outlineLevel="1" x14ac:dyDescent="0.2">
      <c r="A87" s="224"/>
      <c r="B87" s="225"/>
      <c r="C87" s="261" t="s">
        <v>234</v>
      </c>
      <c r="D87" s="246"/>
      <c r="E87" s="246"/>
      <c r="F87" s="246"/>
      <c r="G87" s="246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17"/>
      <c r="Z87" s="217"/>
      <c r="AA87" s="217"/>
      <c r="AB87" s="217"/>
      <c r="AC87" s="217"/>
      <c r="AD87" s="217"/>
      <c r="AE87" s="217"/>
      <c r="AF87" s="217"/>
      <c r="AG87" s="217" t="s">
        <v>121</v>
      </c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outlineLevel="1" x14ac:dyDescent="0.2">
      <c r="A88" s="238">
        <v>50</v>
      </c>
      <c r="B88" s="239" t="s">
        <v>235</v>
      </c>
      <c r="C88" s="260" t="s">
        <v>236</v>
      </c>
      <c r="D88" s="240" t="s">
        <v>115</v>
      </c>
      <c r="E88" s="241">
        <v>2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21</v>
      </c>
      <c r="M88" s="243">
        <f>G88*(1+L88/100)</f>
        <v>0</v>
      </c>
      <c r="N88" s="243">
        <v>3.8999999999999999E-4</v>
      </c>
      <c r="O88" s="243">
        <f>ROUND(E88*N88,2)</f>
        <v>0</v>
      </c>
      <c r="P88" s="243">
        <v>0</v>
      </c>
      <c r="Q88" s="243">
        <f>ROUND(E88*P88,2)</f>
        <v>0</v>
      </c>
      <c r="R88" s="243" t="s">
        <v>237</v>
      </c>
      <c r="S88" s="243" t="s">
        <v>154</v>
      </c>
      <c r="T88" s="244" t="s">
        <v>154</v>
      </c>
      <c r="U88" s="227">
        <v>0</v>
      </c>
      <c r="V88" s="227">
        <f>ROUND(E88*U88,2)</f>
        <v>0</v>
      </c>
      <c r="W88" s="227"/>
      <c r="X88" s="227" t="s">
        <v>238</v>
      </c>
      <c r="Y88" s="217"/>
      <c r="Z88" s="217"/>
      <c r="AA88" s="217"/>
      <c r="AB88" s="217"/>
      <c r="AC88" s="217"/>
      <c r="AD88" s="217"/>
      <c r="AE88" s="217"/>
      <c r="AF88" s="217"/>
      <c r="AG88" s="217" t="s">
        <v>239</v>
      </c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outlineLevel="1" x14ac:dyDescent="0.2">
      <c r="A89" s="224"/>
      <c r="B89" s="225"/>
      <c r="C89" s="261" t="s">
        <v>240</v>
      </c>
      <c r="D89" s="246"/>
      <c r="E89" s="246"/>
      <c r="F89" s="246"/>
      <c r="G89" s="246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17"/>
      <c r="Z89" s="217"/>
      <c r="AA89" s="217"/>
      <c r="AB89" s="217"/>
      <c r="AC89" s="217"/>
      <c r="AD89" s="217"/>
      <c r="AE89" s="217"/>
      <c r="AF89" s="217"/>
      <c r="AG89" s="217" t="s">
        <v>121</v>
      </c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1" x14ac:dyDescent="0.2">
      <c r="A90" s="224">
        <v>51</v>
      </c>
      <c r="B90" s="225" t="s">
        <v>241</v>
      </c>
      <c r="C90" s="264" t="s">
        <v>242</v>
      </c>
      <c r="D90" s="226" t="s">
        <v>0</v>
      </c>
      <c r="E90" s="255"/>
      <c r="F90" s="228"/>
      <c r="G90" s="227">
        <f>ROUND(E90*F90,2)</f>
        <v>0</v>
      </c>
      <c r="H90" s="228"/>
      <c r="I90" s="227">
        <f>ROUND(E90*H90,2)</f>
        <v>0</v>
      </c>
      <c r="J90" s="228"/>
      <c r="K90" s="227">
        <f>ROUND(E90*J90,2)</f>
        <v>0</v>
      </c>
      <c r="L90" s="227">
        <v>21</v>
      </c>
      <c r="M90" s="227">
        <f>G90*(1+L90/100)</f>
        <v>0</v>
      </c>
      <c r="N90" s="227">
        <v>0</v>
      </c>
      <c r="O90" s="227">
        <f>ROUND(E90*N90,2)</f>
        <v>0</v>
      </c>
      <c r="P90" s="227">
        <v>0</v>
      </c>
      <c r="Q90" s="227">
        <f>ROUND(E90*P90,2)</f>
        <v>0</v>
      </c>
      <c r="R90" s="227" t="s">
        <v>153</v>
      </c>
      <c r="S90" s="227" t="s">
        <v>154</v>
      </c>
      <c r="T90" s="227" t="s">
        <v>154</v>
      </c>
      <c r="U90" s="227">
        <v>0</v>
      </c>
      <c r="V90" s="227">
        <f>ROUND(E90*U90,2)</f>
        <v>0</v>
      </c>
      <c r="W90" s="227"/>
      <c r="X90" s="227" t="s">
        <v>155</v>
      </c>
      <c r="Y90" s="217"/>
      <c r="Z90" s="217"/>
      <c r="AA90" s="217"/>
      <c r="AB90" s="217"/>
      <c r="AC90" s="217"/>
      <c r="AD90" s="217"/>
      <c r="AE90" s="217"/>
      <c r="AF90" s="217"/>
      <c r="AG90" s="217" t="s">
        <v>156</v>
      </c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ht="25.5" x14ac:dyDescent="0.2">
      <c r="A91" s="232" t="s">
        <v>111</v>
      </c>
      <c r="B91" s="233" t="s">
        <v>71</v>
      </c>
      <c r="C91" s="259" t="s">
        <v>72</v>
      </c>
      <c r="D91" s="234"/>
      <c r="E91" s="235"/>
      <c r="F91" s="236"/>
      <c r="G91" s="236">
        <f>SUMIF(AG92:AG213,"&lt;&gt;NOR",G92:G213)</f>
        <v>0</v>
      </c>
      <c r="H91" s="236"/>
      <c r="I91" s="236">
        <f>SUM(I92:I213)</f>
        <v>0</v>
      </c>
      <c r="J91" s="236"/>
      <c r="K91" s="236">
        <f>SUM(K92:K213)</f>
        <v>0</v>
      </c>
      <c r="L91" s="236"/>
      <c r="M91" s="236">
        <f>SUM(M92:M213)</f>
        <v>0</v>
      </c>
      <c r="N91" s="236"/>
      <c r="O91" s="236">
        <f>SUM(O92:O213)</f>
        <v>11.659999999999997</v>
      </c>
      <c r="P91" s="236"/>
      <c r="Q91" s="236">
        <f>SUM(Q92:Q213)</f>
        <v>0</v>
      </c>
      <c r="R91" s="236"/>
      <c r="S91" s="236"/>
      <c r="T91" s="237"/>
      <c r="U91" s="231"/>
      <c r="V91" s="231">
        <f>SUM(V92:V213)</f>
        <v>2538.0600000000004</v>
      </c>
      <c r="W91" s="231"/>
      <c r="X91" s="231"/>
      <c r="AG91" t="s">
        <v>112</v>
      </c>
    </row>
    <row r="92" spans="1:60" outlineLevel="1" x14ac:dyDescent="0.2">
      <c r="A92" s="247">
        <v>52</v>
      </c>
      <c r="B92" s="248" t="s">
        <v>243</v>
      </c>
      <c r="C92" s="262" t="s">
        <v>244</v>
      </c>
      <c r="D92" s="249" t="s">
        <v>245</v>
      </c>
      <c r="E92" s="250">
        <v>550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21</v>
      </c>
      <c r="M92" s="252">
        <f>G92*(1+L92/100)</f>
        <v>0</v>
      </c>
      <c r="N92" s="252">
        <v>6.3499999999999997E-3</v>
      </c>
      <c r="O92" s="252">
        <f>ROUND(E92*N92,2)</f>
        <v>3.49</v>
      </c>
      <c r="P92" s="252">
        <v>0</v>
      </c>
      <c r="Q92" s="252">
        <f>ROUND(E92*P92,2)</f>
        <v>0</v>
      </c>
      <c r="R92" s="252" t="s">
        <v>246</v>
      </c>
      <c r="S92" s="252" t="s">
        <v>154</v>
      </c>
      <c r="T92" s="253" t="s">
        <v>154</v>
      </c>
      <c r="U92" s="227">
        <v>0.26</v>
      </c>
      <c r="V92" s="227">
        <f>ROUND(E92*U92,2)</f>
        <v>143</v>
      </c>
      <c r="W92" s="227"/>
      <c r="X92" s="227" t="s">
        <v>118</v>
      </c>
      <c r="Y92" s="217"/>
      <c r="Z92" s="217"/>
      <c r="AA92" s="217"/>
      <c r="AB92" s="217"/>
      <c r="AC92" s="217"/>
      <c r="AD92" s="217"/>
      <c r="AE92" s="217"/>
      <c r="AF92" s="217"/>
      <c r="AG92" s="217" t="s">
        <v>119</v>
      </c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 x14ac:dyDescent="0.2">
      <c r="A93" s="238">
        <v>53</v>
      </c>
      <c r="B93" s="239" t="s">
        <v>247</v>
      </c>
      <c r="C93" s="260" t="s">
        <v>248</v>
      </c>
      <c r="D93" s="240" t="s">
        <v>115</v>
      </c>
      <c r="E93" s="241">
        <v>71</v>
      </c>
      <c r="F93" s="242"/>
      <c r="G93" s="243">
        <f>ROUND(E93*F93,2)</f>
        <v>0</v>
      </c>
      <c r="H93" s="242"/>
      <c r="I93" s="243">
        <f>ROUND(E93*H93,2)</f>
        <v>0</v>
      </c>
      <c r="J93" s="242"/>
      <c r="K93" s="243">
        <f>ROUND(E93*J93,2)</f>
        <v>0</v>
      </c>
      <c r="L93" s="243">
        <v>21</v>
      </c>
      <c r="M93" s="243">
        <f>G93*(1+L93/100)</f>
        <v>0</v>
      </c>
      <c r="N93" s="243">
        <v>3.0500000000000002E-3</v>
      </c>
      <c r="O93" s="243">
        <f>ROUND(E93*N93,2)</f>
        <v>0.22</v>
      </c>
      <c r="P93" s="243">
        <v>0</v>
      </c>
      <c r="Q93" s="243">
        <f>ROUND(E93*P93,2)</f>
        <v>0</v>
      </c>
      <c r="R93" s="243" t="s">
        <v>249</v>
      </c>
      <c r="S93" s="243" t="s">
        <v>154</v>
      </c>
      <c r="T93" s="244" t="s">
        <v>154</v>
      </c>
      <c r="U93" s="227">
        <v>0.5</v>
      </c>
      <c r="V93" s="227">
        <f>ROUND(E93*U93,2)</f>
        <v>35.5</v>
      </c>
      <c r="W93" s="227"/>
      <c r="X93" s="227" t="s">
        <v>118</v>
      </c>
      <c r="Y93" s="217"/>
      <c r="Z93" s="217"/>
      <c r="AA93" s="217"/>
      <c r="AB93" s="217"/>
      <c r="AC93" s="217"/>
      <c r="AD93" s="217"/>
      <c r="AE93" s="217"/>
      <c r="AF93" s="217"/>
      <c r="AG93" s="217" t="s">
        <v>119</v>
      </c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outlineLevel="1" x14ac:dyDescent="0.2">
      <c r="A94" s="224"/>
      <c r="B94" s="225"/>
      <c r="C94" s="266" t="s">
        <v>250</v>
      </c>
      <c r="D94" s="229"/>
      <c r="E94" s="230">
        <v>44</v>
      </c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17"/>
      <c r="Z94" s="217"/>
      <c r="AA94" s="217"/>
      <c r="AB94" s="217"/>
      <c r="AC94" s="217"/>
      <c r="AD94" s="217"/>
      <c r="AE94" s="217"/>
      <c r="AF94" s="217"/>
      <c r="AG94" s="217" t="s">
        <v>251</v>
      </c>
      <c r="AH94" s="217">
        <v>0</v>
      </c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outlineLevel="1" x14ac:dyDescent="0.2">
      <c r="A95" s="224"/>
      <c r="B95" s="225"/>
      <c r="C95" s="266" t="s">
        <v>252</v>
      </c>
      <c r="D95" s="229"/>
      <c r="E95" s="230">
        <v>27</v>
      </c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17"/>
      <c r="Z95" s="217"/>
      <c r="AA95" s="217"/>
      <c r="AB95" s="217"/>
      <c r="AC95" s="217"/>
      <c r="AD95" s="217"/>
      <c r="AE95" s="217"/>
      <c r="AF95" s="217"/>
      <c r="AG95" s="217" t="s">
        <v>251</v>
      </c>
      <c r="AH95" s="217">
        <v>0</v>
      </c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38">
        <v>54</v>
      </c>
      <c r="B96" s="239" t="s">
        <v>253</v>
      </c>
      <c r="C96" s="260" t="s">
        <v>254</v>
      </c>
      <c r="D96" s="240" t="s">
        <v>115</v>
      </c>
      <c r="E96" s="241">
        <v>108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3">
        <v>4.0499999999999998E-3</v>
      </c>
      <c r="O96" s="243">
        <f>ROUND(E96*N96,2)</f>
        <v>0.44</v>
      </c>
      <c r="P96" s="243">
        <v>0</v>
      </c>
      <c r="Q96" s="243">
        <f>ROUND(E96*P96,2)</f>
        <v>0</v>
      </c>
      <c r="R96" s="243" t="s">
        <v>249</v>
      </c>
      <c r="S96" s="243" t="s">
        <v>154</v>
      </c>
      <c r="T96" s="244" t="s">
        <v>154</v>
      </c>
      <c r="U96" s="227">
        <v>0.5</v>
      </c>
      <c r="V96" s="227">
        <f>ROUND(E96*U96,2)</f>
        <v>54</v>
      </c>
      <c r="W96" s="227"/>
      <c r="X96" s="227" t="s">
        <v>118</v>
      </c>
      <c r="Y96" s="217"/>
      <c r="Z96" s="217"/>
      <c r="AA96" s="217"/>
      <c r="AB96" s="217"/>
      <c r="AC96" s="217"/>
      <c r="AD96" s="217"/>
      <c r="AE96" s="217"/>
      <c r="AF96" s="217"/>
      <c r="AG96" s="217" t="s">
        <v>119</v>
      </c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outlineLevel="1" x14ac:dyDescent="0.2">
      <c r="A97" s="224"/>
      <c r="B97" s="225"/>
      <c r="C97" s="266" t="s">
        <v>255</v>
      </c>
      <c r="D97" s="229"/>
      <c r="E97" s="230">
        <v>60</v>
      </c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17"/>
      <c r="Z97" s="217"/>
      <c r="AA97" s="217"/>
      <c r="AB97" s="217"/>
      <c r="AC97" s="217"/>
      <c r="AD97" s="217"/>
      <c r="AE97" s="217"/>
      <c r="AF97" s="217"/>
      <c r="AG97" s="217" t="s">
        <v>251</v>
      </c>
      <c r="AH97" s="217">
        <v>0</v>
      </c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outlineLevel="1" x14ac:dyDescent="0.2">
      <c r="A98" s="224"/>
      <c r="B98" s="225"/>
      <c r="C98" s="266" t="s">
        <v>256</v>
      </c>
      <c r="D98" s="229"/>
      <c r="E98" s="230">
        <v>48</v>
      </c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17"/>
      <c r="Z98" s="217"/>
      <c r="AA98" s="217"/>
      <c r="AB98" s="217"/>
      <c r="AC98" s="217"/>
      <c r="AD98" s="217"/>
      <c r="AE98" s="217"/>
      <c r="AF98" s="217"/>
      <c r="AG98" s="217" t="s">
        <v>251</v>
      </c>
      <c r="AH98" s="217">
        <v>0</v>
      </c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outlineLevel="1" x14ac:dyDescent="0.2">
      <c r="A99" s="238">
        <v>55</v>
      </c>
      <c r="B99" s="239" t="s">
        <v>257</v>
      </c>
      <c r="C99" s="260" t="s">
        <v>258</v>
      </c>
      <c r="D99" s="240" t="s">
        <v>115</v>
      </c>
      <c r="E99" s="241">
        <v>28</v>
      </c>
      <c r="F99" s="242"/>
      <c r="G99" s="243">
        <f>ROUND(E99*F99,2)</f>
        <v>0</v>
      </c>
      <c r="H99" s="242"/>
      <c r="I99" s="243">
        <f>ROUND(E99*H99,2)</f>
        <v>0</v>
      </c>
      <c r="J99" s="242"/>
      <c r="K99" s="243">
        <f>ROUND(E99*J99,2)</f>
        <v>0</v>
      </c>
      <c r="L99" s="243">
        <v>21</v>
      </c>
      <c r="M99" s="243">
        <f>G99*(1+L99/100)</f>
        <v>0</v>
      </c>
      <c r="N99" s="243">
        <v>5.0499999999999998E-3</v>
      </c>
      <c r="O99" s="243">
        <f>ROUND(E99*N99,2)</f>
        <v>0.14000000000000001</v>
      </c>
      <c r="P99" s="243">
        <v>0</v>
      </c>
      <c r="Q99" s="243">
        <f>ROUND(E99*P99,2)</f>
        <v>0</v>
      </c>
      <c r="R99" s="243" t="s">
        <v>249</v>
      </c>
      <c r="S99" s="243" t="s">
        <v>154</v>
      </c>
      <c r="T99" s="244" t="s">
        <v>154</v>
      </c>
      <c r="U99" s="227">
        <v>0.55000000000000004</v>
      </c>
      <c r="V99" s="227">
        <f>ROUND(E99*U99,2)</f>
        <v>15.4</v>
      </c>
      <c r="W99" s="227"/>
      <c r="X99" s="227" t="s">
        <v>118</v>
      </c>
      <c r="Y99" s="217"/>
      <c r="Z99" s="217"/>
      <c r="AA99" s="217"/>
      <c r="AB99" s="217"/>
      <c r="AC99" s="217"/>
      <c r="AD99" s="217"/>
      <c r="AE99" s="217"/>
      <c r="AF99" s="217"/>
      <c r="AG99" s="217" t="s">
        <v>119</v>
      </c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outlineLevel="1" x14ac:dyDescent="0.2">
      <c r="A100" s="224"/>
      <c r="B100" s="225"/>
      <c r="C100" s="266" t="s">
        <v>259</v>
      </c>
      <c r="D100" s="229"/>
      <c r="E100" s="230">
        <v>28</v>
      </c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17"/>
      <c r="Z100" s="217"/>
      <c r="AA100" s="217"/>
      <c r="AB100" s="217"/>
      <c r="AC100" s="217"/>
      <c r="AD100" s="217"/>
      <c r="AE100" s="217"/>
      <c r="AF100" s="217"/>
      <c r="AG100" s="217" t="s">
        <v>251</v>
      </c>
      <c r="AH100" s="217">
        <v>0</v>
      </c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outlineLevel="1" x14ac:dyDescent="0.2">
      <c r="A101" s="238">
        <v>56</v>
      </c>
      <c r="B101" s="239" t="s">
        <v>260</v>
      </c>
      <c r="C101" s="260" t="s">
        <v>261</v>
      </c>
      <c r="D101" s="240" t="s">
        <v>115</v>
      </c>
      <c r="E101" s="241">
        <v>20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21</v>
      </c>
      <c r="M101" s="243">
        <f>G101*(1+L101/100)</f>
        <v>0</v>
      </c>
      <c r="N101" s="243">
        <v>7.0499999999999998E-3</v>
      </c>
      <c r="O101" s="243">
        <f>ROUND(E101*N101,2)</f>
        <v>0.14000000000000001</v>
      </c>
      <c r="P101" s="243">
        <v>0</v>
      </c>
      <c r="Q101" s="243">
        <f>ROUND(E101*P101,2)</f>
        <v>0</v>
      </c>
      <c r="R101" s="243" t="s">
        <v>249</v>
      </c>
      <c r="S101" s="243" t="s">
        <v>154</v>
      </c>
      <c r="T101" s="244" t="s">
        <v>154</v>
      </c>
      <c r="U101" s="227">
        <v>0.6</v>
      </c>
      <c r="V101" s="227">
        <f>ROUND(E101*U101,2)</f>
        <v>12</v>
      </c>
      <c r="W101" s="227"/>
      <c r="X101" s="227" t="s">
        <v>118</v>
      </c>
      <c r="Y101" s="217"/>
      <c r="Z101" s="217"/>
      <c r="AA101" s="217"/>
      <c r="AB101" s="217"/>
      <c r="AC101" s="217"/>
      <c r="AD101" s="217"/>
      <c r="AE101" s="217"/>
      <c r="AF101" s="217"/>
      <c r="AG101" s="217" t="s">
        <v>119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1" x14ac:dyDescent="0.2">
      <c r="A102" s="224"/>
      <c r="B102" s="225"/>
      <c r="C102" s="266" t="s">
        <v>262</v>
      </c>
      <c r="D102" s="229"/>
      <c r="E102" s="230">
        <v>20</v>
      </c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17"/>
      <c r="Z102" s="217"/>
      <c r="AA102" s="217"/>
      <c r="AB102" s="217"/>
      <c r="AC102" s="217"/>
      <c r="AD102" s="217"/>
      <c r="AE102" s="217"/>
      <c r="AF102" s="217"/>
      <c r="AG102" s="217" t="s">
        <v>251</v>
      </c>
      <c r="AH102" s="217">
        <v>0</v>
      </c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1" x14ac:dyDescent="0.2">
      <c r="A103" s="238">
        <v>57</v>
      </c>
      <c r="B103" s="239" t="s">
        <v>263</v>
      </c>
      <c r="C103" s="260" t="s">
        <v>264</v>
      </c>
      <c r="D103" s="240" t="s">
        <v>115</v>
      </c>
      <c r="E103" s="241">
        <v>4</v>
      </c>
      <c r="F103" s="242"/>
      <c r="G103" s="243">
        <f>ROUND(E103*F103,2)</f>
        <v>0</v>
      </c>
      <c r="H103" s="242"/>
      <c r="I103" s="243">
        <f>ROUND(E103*H103,2)</f>
        <v>0</v>
      </c>
      <c r="J103" s="242"/>
      <c r="K103" s="243">
        <f>ROUND(E103*J103,2)</f>
        <v>0</v>
      </c>
      <c r="L103" s="243">
        <v>21</v>
      </c>
      <c r="M103" s="243">
        <f>G103*(1+L103/100)</f>
        <v>0</v>
      </c>
      <c r="N103" s="243">
        <v>9.0500000000000008E-3</v>
      </c>
      <c r="O103" s="243">
        <f>ROUND(E103*N103,2)</f>
        <v>0.04</v>
      </c>
      <c r="P103" s="243">
        <v>0</v>
      </c>
      <c r="Q103" s="243">
        <f>ROUND(E103*P103,2)</f>
        <v>0</v>
      </c>
      <c r="R103" s="243" t="s">
        <v>249</v>
      </c>
      <c r="S103" s="243" t="s">
        <v>154</v>
      </c>
      <c r="T103" s="244" t="s">
        <v>154</v>
      </c>
      <c r="U103" s="227">
        <v>0.7</v>
      </c>
      <c r="V103" s="227">
        <f>ROUND(E103*U103,2)</f>
        <v>2.8</v>
      </c>
      <c r="W103" s="227"/>
      <c r="X103" s="227" t="s">
        <v>118</v>
      </c>
      <c r="Y103" s="217"/>
      <c r="Z103" s="217"/>
      <c r="AA103" s="217"/>
      <c r="AB103" s="217"/>
      <c r="AC103" s="217"/>
      <c r="AD103" s="217"/>
      <c r="AE103" s="217"/>
      <c r="AF103" s="217"/>
      <c r="AG103" s="217" t="s">
        <v>119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1" x14ac:dyDescent="0.2">
      <c r="A104" s="224"/>
      <c r="B104" s="225"/>
      <c r="C104" s="266" t="s">
        <v>265</v>
      </c>
      <c r="D104" s="229"/>
      <c r="E104" s="230">
        <v>4</v>
      </c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17"/>
      <c r="Z104" s="217"/>
      <c r="AA104" s="217"/>
      <c r="AB104" s="217"/>
      <c r="AC104" s="217"/>
      <c r="AD104" s="217"/>
      <c r="AE104" s="217"/>
      <c r="AF104" s="217"/>
      <c r="AG104" s="217" t="s">
        <v>251</v>
      </c>
      <c r="AH104" s="217">
        <v>0</v>
      </c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outlineLevel="1" x14ac:dyDescent="0.2">
      <c r="A105" s="247">
        <v>58</v>
      </c>
      <c r="B105" s="248" t="s">
        <v>266</v>
      </c>
      <c r="C105" s="262" t="s">
        <v>267</v>
      </c>
      <c r="D105" s="249" t="s">
        <v>268</v>
      </c>
      <c r="E105" s="250">
        <v>500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2">
        <v>1.1299999999999999E-3</v>
      </c>
      <c r="O105" s="252">
        <f>ROUND(E105*N105,2)</f>
        <v>0.56999999999999995</v>
      </c>
      <c r="P105" s="252">
        <v>0</v>
      </c>
      <c r="Q105" s="252">
        <f>ROUND(E105*P105,2)</f>
        <v>0</v>
      </c>
      <c r="R105" s="252" t="s">
        <v>153</v>
      </c>
      <c r="S105" s="252" t="s">
        <v>154</v>
      </c>
      <c r="T105" s="253" t="s">
        <v>154</v>
      </c>
      <c r="U105" s="227">
        <v>0.114</v>
      </c>
      <c r="V105" s="227">
        <f>ROUND(E105*U105,2)</f>
        <v>57</v>
      </c>
      <c r="W105" s="227"/>
      <c r="X105" s="227" t="s">
        <v>118</v>
      </c>
      <c r="Y105" s="217"/>
      <c r="Z105" s="217"/>
      <c r="AA105" s="217"/>
      <c r="AB105" s="217"/>
      <c r="AC105" s="217"/>
      <c r="AD105" s="217"/>
      <c r="AE105" s="217"/>
      <c r="AF105" s="217"/>
      <c r="AG105" s="217" t="s">
        <v>119</v>
      </c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1" x14ac:dyDescent="0.2">
      <c r="A106" s="247">
        <v>59</v>
      </c>
      <c r="B106" s="248" t="s">
        <v>269</v>
      </c>
      <c r="C106" s="262" t="s">
        <v>270</v>
      </c>
      <c r="D106" s="249" t="s">
        <v>268</v>
      </c>
      <c r="E106" s="250">
        <v>2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2">
        <v>5.7099999999999998E-3</v>
      </c>
      <c r="O106" s="252">
        <f>ROUND(E106*N106,2)</f>
        <v>0.01</v>
      </c>
      <c r="P106" s="252">
        <v>0</v>
      </c>
      <c r="Q106" s="252">
        <f>ROUND(E106*P106,2)</f>
        <v>0</v>
      </c>
      <c r="R106" s="252" t="s">
        <v>153</v>
      </c>
      <c r="S106" s="252" t="s">
        <v>154</v>
      </c>
      <c r="T106" s="253" t="s">
        <v>154</v>
      </c>
      <c r="U106" s="227">
        <v>1.1020000000000001</v>
      </c>
      <c r="V106" s="227">
        <f>ROUND(E106*U106,2)</f>
        <v>2.2000000000000002</v>
      </c>
      <c r="W106" s="227"/>
      <c r="X106" s="227" t="s">
        <v>118</v>
      </c>
      <c r="Y106" s="217"/>
      <c r="Z106" s="217"/>
      <c r="AA106" s="217"/>
      <c r="AB106" s="217"/>
      <c r="AC106" s="217"/>
      <c r="AD106" s="217"/>
      <c r="AE106" s="217"/>
      <c r="AF106" s="217"/>
      <c r="AG106" s="217" t="s">
        <v>119</v>
      </c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ht="22.5" outlineLevel="1" x14ac:dyDescent="0.2">
      <c r="A107" s="238">
        <v>60</v>
      </c>
      <c r="B107" s="239" t="s">
        <v>271</v>
      </c>
      <c r="C107" s="260" t="s">
        <v>272</v>
      </c>
      <c r="D107" s="240" t="s">
        <v>268</v>
      </c>
      <c r="E107" s="241">
        <v>4</v>
      </c>
      <c r="F107" s="242"/>
      <c r="G107" s="243">
        <f>ROUND(E107*F107,2)</f>
        <v>0</v>
      </c>
      <c r="H107" s="242"/>
      <c r="I107" s="243">
        <f>ROUND(E107*H107,2)</f>
        <v>0</v>
      </c>
      <c r="J107" s="242"/>
      <c r="K107" s="243">
        <f>ROUND(E107*J107,2)</f>
        <v>0</v>
      </c>
      <c r="L107" s="243">
        <v>21</v>
      </c>
      <c r="M107" s="243">
        <f>G107*(1+L107/100)</f>
        <v>0</v>
      </c>
      <c r="N107" s="243">
        <v>1.4E-2</v>
      </c>
      <c r="O107" s="243">
        <f>ROUND(E107*N107,2)</f>
        <v>0.06</v>
      </c>
      <c r="P107" s="243">
        <v>0</v>
      </c>
      <c r="Q107" s="243">
        <f>ROUND(E107*P107,2)</f>
        <v>0</v>
      </c>
      <c r="R107" s="243" t="s">
        <v>153</v>
      </c>
      <c r="S107" s="243" t="s">
        <v>154</v>
      </c>
      <c r="T107" s="244" t="s">
        <v>154</v>
      </c>
      <c r="U107" s="227">
        <v>3.0369999999999999</v>
      </c>
      <c r="V107" s="227">
        <f>ROUND(E107*U107,2)</f>
        <v>12.15</v>
      </c>
      <c r="W107" s="227"/>
      <c r="X107" s="227" t="s">
        <v>118</v>
      </c>
      <c r="Y107" s="217"/>
      <c r="Z107" s="217"/>
      <c r="AA107" s="217"/>
      <c r="AB107" s="217"/>
      <c r="AC107" s="217"/>
      <c r="AD107" s="217"/>
      <c r="AE107" s="217"/>
      <c r="AF107" s="217"/>
      <c r="AG107" s="217" t="s">
        <v>119</v>
      </c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</row>
    <row r="108" spans="1:60" outlineLevel="1" x14ac:dyDescent="0.2">
      <c r="A108" s="224"/>
      <c r="B108" s="225"/>
      <c r="C108" s="266" t="s">
        <v>273</v>
      </c>
      <c r="D108" s="229"/>
      <c r="E108" s="230">
        <v>4</v>
      </c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17"/>
      <c r="Z108" s="217"/>
      <c r="AA108" s="217"/>
      <c r="AB108" s="217"/>
      <c r="AC108" s="217"/>
      <c r="AD108" s="217"/>
      <c r="AE108" s="217"/>
      <c r="AF108" s="217"/>
      <c r="AG108" s="217" t="s">
        <v>251</v>
      </c>
      <c r="AH108" s="217">
        <v>0</v>
      </c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ht="22.5" outlineLevel="1" x14ac:dyDescent="0.2">
      <c r="A109" s="247">
        <v>61</v>
      </c>
      <c r="B109" s="248" t="s">
        <v>274</v>
      </c>
      <c r="C109" s="262" t="s">
        <v>275</v>
      </c>
      <c r="D109" s="249" t="s">
        <v>268</v>
      </c>
      <c r="E109" s="250">
        <v>1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2">
        <v>2.1569999999999999E-2</v>
      </c>
      <c r="O109" s="252">
        <f>ROUND(E109*N109,2)</f>
        <v>0.02</v>
      </c>
      <c r="P109" s="252">
        <v>0</v>
      </c>
      <c r="Q109" s="252">
        <f>ROUND(E109*P109,2)</f>
        <v>0</v>
      </c>
      <c r="R109" s="252" t="s">
        <v>153</v>
      </c>
      <c r="S109" s="252" t="s">
        <v>154</v>
      </c>
      <c r="T109" s="253" t="s">
        <v>154</v>
      </c>
      <c r="U109" s="227">
        <v>3.512</v>
      </c>
      <c r="V109" s="227">
        <f>ROUND(E109*U109,2)</f>
        <v>3.51</v>
      </c>
      <c r="W109" s="227"/>
      <c r="X109" s="227" t="s">
        <v>118</v>
      </c>
      <c r="Y109" s="217"/>
      <c r="Z109" s="217"/>
      <c r="AA109" s="217"/>
      <c r="AB109" s="217"/>
      <c r="AC109" s="217"/>
      <c r="AD109" s="217"/>
      <c r="AE109" s="217"/>
      <c r="AF109" s="217"/>
      <c r="AG109" s="217" t="s">
        <v>119</v>
      </c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ht="22.5" outlineLevel="1" x14ac:dyDescent="0.2">
      <c r="A110" s="238">
        <v>62</v>
      </c>
      <c r="B110" s="239" t="s">
        <v>276</v>
      </c>
      <c r="C110" s="260" t="s">
        <v>277</v>
      </c>
      <c r="D110" s="240" t="s">
        <v>268</v>
      </c>
      <c r="E110" s="241">
        <v>3</v>
      </c>
      <c r="F110" s="242"/>
      <c r="G110" s="243">
        <f>ROUND(E110*F110,2)</f>
        <v>0</v>
      </c>
      <c r="H110" s="242"/>
      <c r="I110" s="243">
        <f>ROUND(E110*H110,2)</f>
        <v>0</v>
      </c>
      <c r="J110" s="242"/>
      <c r="K110" s="243">
        <f>ROUND(E110*J110,2)</f>
        <v>0</v>
      </c>
      <c r="L110" s="243">
        <v>21</v>
      </c>
      <c r="M110" s="243">
        <f>G110*(1+L110/100)</f>
        <v>0</v>
      </c>
      <c r="N110" s="243">
        <v>3.2770000000000001E-2</v>
      </c>
      <c r="O110" s="243">
        <f>ROUND(E110*N110,2)</f>
        <v>0.1</v>
      </c>
      <c r="P110" s="243">
        <v>0</v>
      </c>
      <c r="Q110" s="243">
        <f>ROUND(E110*P110,2)</f>
        <v>0</v>
      </c>
      <c r="R110" s="243" t="s">
        <v>153</v>
      </c>
      <c r="S110" s="243" t="s">
        <v>154</v>
      </c>
      <c r="T110" s="244" t="s">
        <v>154</v>
      </c>
      <c r="U110" s="227">
        <v>3.6190000000000002</v>
      </c>
      <c r="V110" s="227">
        <f>ROUND(E110*U110,2)</f>
        <v>10.86</v>
      </c>
      <c r="W110" s="227"/>
      <c r="X110" s="227" t="s">
        <v>118</v>
      </c>
      <c r="Y110" s="217"/>
      <c r="Z110" s="217"/>
      <c r="AA110" s="217"/>
      <c r="AB110" s="217"/>
      <c r="AC110" s="217"/>
      <c r="AD110" s="217"/>
      <c r="AE110" s="217"/>
      <c r="AF110" s="217"/>
      <c r="AG110" s="217" t="s">
        <v>119</v>
      </c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outlineLevel="1" x14ac:dyDescent="0.2">
      <c r="A111" s="224"/>
      <c r="B111" s="225"/>
      <c r="C111" s="266" t="s">
        <v>278</v>
      </c>
      <c r="D111" s="229"/>
      <c r="E111" s="230">
        <v>3</v>
      </c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17"/>
      <c r="Z111" s="217"/>
      <c r="AA111" s="217"/>
      <c r="AB111" s="217"/>
      <c r="AC111" s="217"/>
      <c r="AD111" s="217"/>
      <c r="AE111" s="217"/>
      <c r="AF111" s="217"/>
      <c r="AG111" s="217" t="s">
        <v>251</v>
      </c>
      <c r="AH111" s="217">
        <v>0</v>
      </c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outlineLevel="1" x14ac:dyDescent="0.2">
      <c r="A112" s="247">
        <v>63</v>
      </c>
      <c r="B112" s="248" t="s">
        <v>279</v>
      </c>
      <c r="C112" s="262" t="s">
        <v>280</v>
      </c>
      <c r="D112" s="249" t="s">
        <v>115</v>
      </c>
      <c r="E112" s="250">
        <v>2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2">
        <v>2.019E-2</v>
      </c>
      <c r="O112" s="252">
        <f>ROUND(E112*N112,2)</f>
        <v>0.04</v>
      </c>
      <c r="P112" s="252">
        <v>0</v>
      </c>
      <c r="Q112" s="252">
        <f>ROUND(E112*P112,2)</f>
        <v>0</v>
      </c>
      <c r="R112" s="252" t="s">
        <v>153</v>
      </c>
      <c r="S112" s="252" t="s">
        <v>154</v>
      </c>
      <c r="T112" s="253" t="s">
        <v>154</v>
      </c>
      <c r="U112" s="227">
        <v>1.2170000000000001</v>
      </c>
      <c r="V112" s="227">
        <f>ROUND(E112*U112,2)</f>
        <v>2.4300000000000002</v>
      </c>
      <c r="W112" s="227"/>
      <c r="X112" s="227" t="s">
        <v>118</v>
      </c>
      <c r="Y112" s="217"/>
      <c r="Z112" s="217"/>
      <c r="AA112" s="217"/>
      <c r="AB112" s="217"/>
      <c r="AC112" s="217"/>
      <c r="AD112" s="217"/>
      <c r="AE112" s="217"/>
      <c r="AF112" s="217"/>
      <c r="AG112" s="217" t="s">
        <v>119</v>
      </c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ht="22.5" outlineLevel="1" x14ac:dyDescent="0.2">
      <c r="A113" s="247">
        <v>64</v>
      </c>
      <c r="B113" s="248" t="s">
        <v>281</v>
      </c>
      <c r="C113" s="262" t="s">
        <v>282</v>
      </c>
      <c r="D113" s="249" t="s">
        <v>115</v>
      </c>
      <c r="E113" s="250">
        <v>1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2">
        <v>4.0239999999999998E-2</v>
      </c>
      <c r="O113" s="252">
        <f>ROUND(E113*N113,2)</f>
        <v>0.04</v>
      </c>
      <c r="P113" s="252">
        <v>0</v>
      </c>
      <c r="Q113" s="252">
        <f>ROUND(E113*P113,2)</f>
        <v>0</v>
      </c>
      <c r="R113" s="252" t="s">
        <v>153</v>
      </c>
      <c r="S113" s="252" t="s">
        <v>154</v>
      </c>
      <c r="T113" s="253" t="s">
        <v>154</v>
      </c>
      <c r="U113" s="227">
        <v>2.34</v>
      </c>
      <c r="V113" s="227">
        <f>ROUND(E113*U113,2)</f>
        <v>2.34</v>
      </c>
      <c r="W113" s="227"/>
      <c r="X113" s="227" t="s">
        <v>118</v>
      </c>
      <c r="Y113" s="217"/>
      <c r="Z113" s="217"/>
      <c r="AA113" s="217"/>
      <c r="AB113" s="217"/>
      <c r="AC113" s="217"/>
      <c r="AD113" s="217"/>
      <c r="AE113" s="217"/>
      <c r="AF113" s="217"/>
      <c r="AG113" s="217" t="s">
        <v>119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ht="22.5" outlineLevel="1" x14ac:dyDescent="0.2">
      <c r="A114" s="247">
        <v>65</v>
      </c>
      <c r="B114" s="248" t="s">
        <v>283</v>
      </c>
      <c r="C114" s="262" t="s">
        <v>284</v>
      </c>
      <c r="D114" s="249" t="s">
        <v>115</v>
      </c>
      <c r="E114" s="250">
        <v>3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2">
        <v>0.12092</v>
      </c>
      <c r="O114" s="252">
        <f>ROUND(E114*N114,2)</f>
        <v>0.36</v>
      </c>
      <c r="P114" s="252">
        <v>0</v>
      </c>
      <c r="Q114" s="252">
        <f>ROUND(E114*P114,2)</f>
        <v>0</v>
      </c>
      <c r="R114" s="252" t="s">
        <v>153</v>
      </c>
      <c r="S114" s="252" t="s">
        <v>154</v>
      </c>
      <c r="T114" s="253" t="s">
        <v>154</v>
      </c>
      <c r="U114" s="227">
        <v>3.4740000000000002</v>
      </c>
      <c r="V114" s="227">
        <f>ROUND(E114*U114,2)</f>
        <v>10.42</v>
      </c>
      <c r="W114" s="227"/>
      <c r="X114" s="227" t="s">
        <v>118</v>
      </c>
      <c r="Y114" s="217"/>
      <c r="Z114" s="217"/>
      <c r="AA114" s="217"/>
      <c r="AB114" s="217"/>
      <c r="AC114" s="217"/>
      <c r="AD114" s="217"/>
      <c r="AE114" s="217"/>
      <c r="AF114" s="217"/>
      <c r="AG114" s="217" t="s">
        <v>119</v>
      </c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</row>
    <row r="115" spans="1:60" outlineLevel="1" x14ac:dyDescent="0.2">
      <c r="A115" s="238">
        <v>66</v>
      </c>
      <c r="B115" s="239" t="s">
        <v>285</v>
      </c>
      <c r="C115" s="260" t="s">
        <v>286</v>
      </c>
      <c r="D115" s="240" t="s">
        <v>268</v>
      </c>
      <c r="E115" s="241">
        <v>8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3">
        <v>6.62E-3</v>
      </c>
      <c r="O115" s="243">
        <f>ROUND(E115*N115,2)</f>
        <v>0.05</v>
      </c>
      <c r="P115" s="243">
        <v>0</v>
      </c>
      <c r="Q115" s="243">
        <f>ROUND(E115*P115,2)</f>
        <v>0</v>
      </c>
      <c r="R115" s="243" t="s">
        <v>153</v>
      </c>
      <c r="S115" s="243" t="s">
        <v>154</v>
      </c>
      <c r="T115" s="244" t="s">
        <v>154</v>
      </c>
      <c r="U115" s="227">
        <v>0.78</v>
      </c>
      <c r="V115" s="227">
        <f>ROUND(E115*U115,2)</f>
        <v>6.24</v>
      </c>
      <c r="W115" s="227"/>
      <c r="X115" s="227" t="s">
        <v>118</v>
      </c>
      <c r="Y115" s="217"/>
      <c r="Z115" s="217"/>
      <c r="AA115" s="217"/>
      <c r="AB115" s="217"/>
      <c r="AC115" s="217"/>
      <c r="AD115" s="217"/>
      <c r="AE115" s="217"/>
      <c r="AF115" s="217"/>
      <c r="AG115" s="217" t="s">
        <v>119</v>
      </c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outlineLevel="1" x14ac:dyDescent="0.2">
      <c r="A116" s="224"/>
      <c r="B116" s="225"/>
      <c r="C116" s="266" t="s">
        <v>287</v>
      </c>
      <c r="D116" s="229"/>
      <c r="E116" s="230">
        <v>8</v>
      </c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17"/>
      <c r="Z116" s="217"/>
      <c r="AA116" s="217"/>
      <c r="AB116" s="217"/>
      <c r="AC116" s="217"/>
      <c r="AD116" s="217"/>
      <c r="AE116" s="217"/>
      <c r="AF116" s="217"/>
      <c r="AG116" s="217" t="s">
        <v>251</v>
      </c>
      <c r="AH116" s="217">
        <v>0</v>
      </c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1" x14ac:dyDescent="0.2">
      <c r="A117" s="247">
        <v>67</v>
      </c>
      <c r="B117" s="248" t="s">
        <v>288</v>
      </c>
      <c r="C117" s="262" t="s">
        <v>289</v>
      </c>
      <c r="D117" s="249" t="s">
        <v>268</v>
      </c>
      <c r="E117" s="250">
        <v>2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2">
        <v>8.4600000000000005E-3</v>
      </c>
      <c r="O117" s="252">
        <f>ROUND(E117*N117,2)</f>
        <v>0.02</v>
      </c>
      <c r="P117" s="252">
        <v>0</v>
      </c>
      <c r="Q117" s="252">
        <f>ROUND(E117*P117,2)</f>
        <v>0</v>
      </c>
      <c r="R117" s="252" t="s">
        <v>153</v>
      </c>
      <c r="S117" s="252" t="s">
        <v>154</v>
      </c>
      <c r="T117" s="253" t="s">
        <v>154</v>
      </c>
      <c r="U117" s="227">
        <v>0.95699999999999996</v>
      </c>
      <c r="V117" s="227">
        <f>ROUND(E117*U117,2)</f>
        <v>1.91</v>
      </c>
      <c r="W117" s="227"/>
      <c r="X117" s="227" t="s">
        <v>118</v>
      </c>
      <c r="Y117" s="217"/>
      <c r="Z117" s="217"/>
      <c r="AA117" s="217"/>
      <c r="AB117" s="217"/>
      <c r="AC117" s="217"/>
      <c r="AD117" s="217"/>
      <c r="AE117" s="217"/>
      <c r="AF117" s="217"/>
      <c r="AG117" s="217" t="s">
        <v>119</v>
      </c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outlineLevel="1" x14ac:dyDescent="0.2">
      <c r="A118" s="238">
        <v>68</v>
      </c>
      <c r="B118" s="239" t="s">
        <v>290</v>
      </c>
      <c r="C118" s="260" t="s">
        <v>291</v>
      </c>
      <c r="D118" s="240" t="s">
        <v>268</v>
      </c>
      <c r="E118" s="241">
        <v>16</v>
      </c>
      <c r="F118" s="242"/>
      <c r="G118" s="243">
        <f>ROUND(E118*F118,2)</f>
        <v>0</v>
      </c>
      <c r="H118" s="242"/>
      <c r="I118" s="243">
        <f>ROUND(E118*H118,2)</f>
        <v>0</v>
      </c>
      <c r="J118" s="242"/>
      <c r="K118" s="243">
        <f>ROUND(E118*J118,2)</f>
        <v>0</v>
      </c>
      <c r="L118" s="243">
        <v>21</v>
      </c>
      <c r="M118" s="243">
        <f>G118*(1+L118/100)</f>
        <v>0</v>
      </c>
      <c r="N118" s="243">
        <v>1.013E-2</v>
      </c>
      <c r="O118" s="243">
        <f>ROUND(E118*N118,2)</f>
        <v>0.16</v>
      </c>
      <c r="P118" s="243">
        <v>0</v>
      </c>
      <c r="Q118" s="243">
        <f>ROUND(E118*P118,2)</f>
        <v>0</v>
      </c>
      <c r="R118" s="243" t="s">
        <v>153</v>
      </c>
      <c r="S118" s="243" t="s">
        <v>154</v>
      </c>
      <c r="T118" s="244" t="s">
        <v>154</v>
      </c>
      <c r="U118" s="227">
        <v>1.726</v>
      </c>
      <c r="V118" s="227">
        <f>ROUND(E118*U118,2)</f>
        <v>27.62</v>
      </c>
      <c r="W118" s="227"/>
      <c r="X118" s="227" t="s">
        <v>118</v>
      </c>
      <c r="Y118" s="217"/>
      <c r="Z118" s="217"/>
      <c r="AA118" s="217"/>
      <c r="AB118" s="217"/>
      <c r="AC118" s="217"/>
      <c r="AD118" s="217"/>
      <c r="AE118" s="217"/>
      <c r="AF118" s="217"/>
      <c r="AG118" s="217" t="s">
        <v>119</v>
      </c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outlineLevel="1" x14ac:dyDescent="0.2">
      <c r="A119" s="224"/>
      <c r="B119" s="225"/>
      <c r="C119" s="266" t="s">
        <v>292</v>
      </c>
      <c r="D119" s="229"/>
      <c r="E119" s="230">
        <v>16</v>
      </c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17"/>
      <c r="Z119" s="217"/>
      <c r="AA119" s="217"/>
      <c r="AB119" s="217"/>
      <c r="AC119" s="217"/>
      <c r="AD119" s="217"/>
      <c r="AE119" s="217"/>
      <c r="AF119" s="217"/>
      <c r="AG119" s="217" t="s">
        <v>251</v>
      </c>
      <c r="AH119" s="217">
        <v>0</v>
      </c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</row>
    <row r="120" spans="1:60" outlineLevel="1" x14ac:dyDescent="0.2">
      <c r="A120" s="238">
        <v>69</v>
      </c>
      <c r="B120" s="239" t="s">
        <v>293</v>
      </c>
      <c r="C120" s="260" t="s">
        <v>294</v>
      </c>
      <c r="D120" s="240" t="s">
        <v>268</v>
      </c>
      <c r="E120" s="241">
        <v>9</v>
      </c>
      <c r="F120" s="242"/>
      <c r="G120" s="243">
        <f>ROUND(E120*F120,2)</f>
        <v>0</v>
      </c>
      <c r="H120" s="242"/>
      <c r="I120" s="243">
        <f>ROUND(E120*H120,2)</f>
        <v>0</v>
      </c>
      <c r="J120" s="242"/>
      <c r="K120" s="243">
        <f>ROUND(E120*J120,2)</f>
        <v>0</v>
      </c>
      <c r="L120" s="243">
        <v>21</v>
      </c>
      <c r="M120" s="243">
        <f>G120*(1+L120/100)</f>
        <v>0</v>
      </c>
      <c r="N120" s="243">
        <v>1.358E-2</v>
      </c>
      <c r="O120" s="243">
        <f>ROUND(E120*N120,2)</f>
        <v>0.12</v>
      </c>
      <c r="P120" s="243">
        <v>0</v>
      </c>
      <c r="Q120" s="243">
        <f>ROUND(E120*P120,2)</f>
        <v>0</v>
      </c>
      <c r="R120" s="243" t="s">
        <v>153</v>
      </c>
      <c r="S120" s="243" t="s">
        <v>154</v>
      </c>
      <c r="T120" s="244" t="s">
        <v>154</v>
      </c>
      <c r="U120" s="227">
        <v>2.1419999999999999</v>
      </c>
      <c r="V120" s="227">
        <f>ROUND(E120*U120,2)</f>
        <v>19.28</v>
      </c>
      <c r="W120" s="227"/>
      <c r="X120" s="227" t="s">
        <v>118</v>
      </c>
      <c r="Y120" s="217"/>
      <c r="Z120" s="217"/>
      <c r="AA120" s="217"/>
      <c r="AB120" s="217"/>
      <c r="AC120" s="217"/>
      <c r="AD120" s="217"/>
      <c r="AE120" s="217"/>
      <c r="AF120" s="217"/>
      <c r="AG120" s="217" t="s">
        <v>119</v>
      </c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outlineLevel="1" x14ac:dyDescent="0.2">
      <c r="A121" s="224"/>
      <c r="B121" s="225"/>
      <c r="C121" s="266" t="s">
        <v>295</v>
      </c>
      <c r="D121" s="229"/>
      <c r="E121" s="230">
        <v>9</v>
      </c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17"/>
      <c r="Z121" s="217"/>
      <c r="AA121" s="217"/>
      <c r="AB121" s="217"/>
      <c r="AC121" s="217"/>
      <c r="AD121" s="217"/>
      <c r="AE121" s="217"/>
      <c r="AF121" s="217"/>
      <c r="AG121" s="217" t="s">
        <v>251</v>
      </c>
      <c r="AH121" s="217">
        <v>0</v>
      </c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</row>
    <row r="122" spans="1:60" outlineLevel="1" x14ac:dyDescent="0.2">
      <c r="A122" s="247">
        <v>70</v>
      </c>
      <c r="B122" s="248" t="s">
        <v>296</v>
      </c>
      <c r="C122" s="262" t="s">
        <v>297</v>
      </c>
      <c r="D122" s="249" t="s">
        <v>268</v>
      </c>
      <c r="E122" s="250">
        <v>10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2">
        <v>1.8939999999999999E-2</v>
      </c>
      <c r="O122" s="252">
        <f>ROUND(E122*N122,2)</f>
        <v>0.19</v>
      </c>
      <c r="P122" s="252">
        <v>0</v>
      </c>
      <c r="Q122" s="252">
        <f>ROUND(E122*P122,2)</f>
        <v>0</v>
      </c>
      <c r="R122" s="252" t="s">
        <v>153</v>
      </c>
      <c r="S122" s="252" t="s">
        <v>154</v>
      </c>
      <c r="T122" s="253" t="s">
        <v>154</v>
      </c>
      <c r="U122" s="227">
        <v>2.5379999999999998</v>
      </c>
      <c r="V122" s="227">
        <f>ROUND(E122*U122,2)</f>
        <v>25.38</v>
      </c>
      <c r="W122" s="227"/>
      <c r="X122" s="227" t="s">
        <v>118</v>
      </c>
      <c r="Y122" s="217"/>
      <c r="Z122" s="217"/>
      <c r="AA122" s="217"/>
      <c r="AB122" s="217"/>
      <c r="AC122" s="217"/>
      <c r="AD122" s="217"/>
      <c r="AE122" s="217"/>
      <c r="AF122" s="217"/>
      <c r="AG122" s="217" t="s">
        <v>119</v>
      </c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outlineLevel="1" x14ac:dyDescent="0.2">
      <c r="A123" s="238">
        <v>71</v>
      </c>
      <c r="B123" s="239" t="s">
        <v>298</v>
      </c>
      <c r="C123" s="260" t="s">
        <v>299</v>
      </c>
      <c r="D123" s="240" t="s">
        <v>268</v>
      </c>
      <c r="E123" s="241">
        <v>14</v>
      </c>
      <c r="F123" s="242"/>
      <c r="G123" s="243">
        <f>ROUND(E123*F123,2)</f>
        <v>0</v>
      </c>
      <c r="H123" s="242"/>
      <c r="I123" s="243">
        <f>ROUND(E123*H123,2)</f>
        <v>0</v>
      </c>
      <c r="J123" s="242"/>
      <c r="K123" s="243">
        <f>ROUND(E123*J123,2)</f>
        <v>0</v>
      </c>
      <c r="L123" s="243">
        <v>21</v>
      </c>
      <c r="M123" s="243">
        <f>G123*(1+L123/100)</f>
        <v>0</v>
      </c>
      <c r="N123" s="243">
        <v>2.8799999999999999E-2</v>
      </c>
      <c r="O123" s="243">
        <f>ROUND(E123*N123,2)</f>
        <v>0.4</v>
      </c>
      <c r="P123" s="243">
        <v>0</v>
      </c>
      <c r="Q123" s="243">
        <f>ROUND(E123*P123,2)</f>
        <v>0</v>
      </c>
      <c r="R123" s="243" t="s">
        <v>153</v>
      </c>
      <c r="S123" s="243" t="s">
        <v>154</v>
      </c>
      <c r="T123" s="244" t="s">
        <v>154</v>
      </c>
      <c r="U123" s="227">
        <v>2.4020000000000001</v>
      </c>
      <c r="V123" s="227">
        <f>ROUND(E123*U123,2)</f>
        <v>33.630000000000003</v>
      </c>
      <c r="W123" s="227"/>
      <c r="X123" s="227" t="s">
        <v>118</v>
      </c>
      <c r="Y123" s="217"/>
      <c r="Z123" s="217"/>
      <c r="AA123" s="217"/>
      <c r="AB123" s="217"/>
      <c r="AC123" s="217"/>
      <c r="AD123" s="217"/>
      <c r="AE123" s="217"/>
      <c r="AF123" s="217"/>
      <c r="AG123" s="217" t="s">
        <v>119</v>
      </c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outlineLevel="1" x14ac:dyDescent="0.2">
      <c r="A124" s="224"/>
      <c r="B124" s="225"/>
      <c r="C124" s="266" t="s">
        <v>300</v>
      </c>
      <c r="D124" s="229"/>
      <c r="E124" s="230">
        <v>14</v>
      </c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17"/>
      <c r="Z124" s="217"/>
      <c r="AA124" s="217"/>
      <c r="AB124" s="217"/>
      <c r="AC124" s="217"/>
      <c r="AD124" s="217"/>
      <c r="AE124" s="217"/>
      <c r="AF124" s="217"/>
      <c r="AG124" s="217" t="s">
        <v>251</v>
      </c>
      <c r="AH124" s="217">
        <v>0</v>
      </c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</row>
    <row r="125" spans="1:60" ht="22.5" outlineLevel="1" x14ac:dyDescent="0.2">
      <c r="A125" s="247">
        <v>72</v>
      </c>
      <c r="B125" s="248" t="s">
        <v>301</v>
      </c>
      <c r="C125" s="262" t="s">
        <v>302</v>
      </c>
      <c r="D125" s="249" t="s">
        <v>115</v>
      </c>
      <c r="E125" s="250">
        <v>4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2">
        <v>4.1399999999999996E-3</v>
      </c>
      <c r="O125" s="252">
        <f>ROUND(E125*N125,2)</f>
        <v>0.02</v>
      </c>
      <c r="P125" s="252">
        <v>0</v>
      </c>
      <c r="Q125" s="252">
        <f>ROUND(E125*P125,2)</f>
        <v>0</v>
      </c>
      <c r="R125" s="252" t="s">
        <v>153</v>
      </c>
      <c r="S125" s="252" t="s">
        <v>154</v>
      </c>
      <c r="T125" s="253" t="s">
        <v>154</v>
      </c>
      <c r="U125" s="227">
        <v>0.151</v>
      </c>
      <c r="V125" s="227">
        <f>ROUND(E125*U125,2)</f>
        <v>0.6</v>
      </c>
      <c r="W125" s="227"/>
      <c r="X125" s="227" t="s">
        <v>118</v>
      </c>
      <c r="Y125" s="217"/>
      <c r="Z125" s="217"/>
      <c r="AA125" s="217"/>
      <c r="AB125" s="217"/>
      <c r="AC125" s="217"/>
      <c r="AD125" s="217"/>
      <c r="AE125" s="217"/>
      <c r="AF125" s="217"/>
      <c r="AG125" s="217" t="s">
        <v>119</v>
      </c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ht="22.5" outlineLevel="1" x14ac:dyDescent="0.2">
      <c r="A126" s="247">
        <v>73</v>
      </c>
      <c r="B126" s="248" t="s">
        <v>303</v>
      </c>
      <c r="C126" s="262" t="s">
        <v>304</v>
      </c>
      <c r="D126" s="249" t="s">
        <v>115</v>
      </c>
      <c r="E126" s="250">
        <v>2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2">
        <v>6.0400000000000002E-3</v>
      </c>
      <c r="O126" s="252">
        <f>ROUND(E126*N126,2)</f>
        <v>0.01</v>
      </c>
      <c r="P126" s="252">
        <v>0</v>
      </c>
      <c r="Q126" s="252">
        <f>ROUND(E126*P126,2)</f>
        <v>0</v>
      </c>
      <c r="R126" s="252" t="s">
        <v>153</v>
      </c>
      <c r="S126" s="252" t="s">
        <v>154</v>
      </c>
      <c r="T126" s="253" t="s">
        <v>154</v>
      </c>
      <c r="U126" s="227">
        <v>0.251</v>
      </c>
      <c r="V126" s="227">
        <f>ROUND(E126*U126,2)</f>
        <v>0.5</v>
      </c>
      <c r="W126" s="227"/>
      <c r="X126" s="227" t="s">
        <v>118</v>
      </c>
      <c r="Y126" s="217"/>
      <c r="Z126" s="217"/>
      <c r="AA126" s="217"/>
      <c r="AB126" s="217"/>
      <c r="AC126" s="217"/>
      <c r="AD126" s="217"/>
      <c r="AE126" s="217"/>
      <c r="AF126" s="217"/>
      <c r="AG126" s="217" t="s">
        <v>119</v>
      </c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ht="22.5" outlineLevel="1" x14ac:dyDescent="0.2">
      <c r="A127" s="247">
        <v>74</v>
      </c>
      <c r="B127" s="248" t="s">
        <v>305</v>
      </c>
      <c r="C127" s="262" t="s">
        <v>306</v>
      </c>
      <c r="D127" s="249" t="s">
        <v>115</v>
      </c>
      <c r="E127" s="250">
        <v>15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2">
        <v>7.0800000000000004E-3</v>
      </c>
      <c r="O127" s="252">
        <f>ROUND(E127*N127,2)</f>
        <v>0.11</v>
      </c>
      <c r="P127" s="252">
        <v>0</v>
      </c>
      <c r="Q127" s="252">
        <f>ROUND(E127*P127,2)</f>
        <v>0</v>
      </c>
      <c r="R127" s="252" t="s">
        <v>153</v>
      </c>
      <c r="S127" s="252" t="s">
        <v>154</v>
      </c>
      <c r="T127" s="253" t="s">
        <v>154</v>
      </c>
      <c r="U127" s="227">
        <v>0.26100000000000001</v>
      </c>
      <c r="V127" s="227">
        <f>ROUND(E127*U127,2)</f>
        <v>3.92</v>
      </c>
      <c r="W127" s="227"/>
      <c r="X127" s="227" t="s">
        <v>118</v>
      </c>
      <c r="Y127" s="217"/>
      <c r="Z127" s="217"/>
      <c r="AA127" s="217"/>
      <c r="AB127" s="217"/>
      <c r="AC127" s="217"/>
      <c r="AD127" s="217"/>
      <c r="AE127" s="217"/>
      <c r="AF127" s="217"/>
      <c r="AG127" s="217" t="s">
        <v>119</v>
      </c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ht="22.5" outlineLevel="1" x14ac:dyDescent="0.2">
      <c r="A128" s="247">
        <v>75</v>
      </c>
      <c r="B128" s="248" t="s">
        <v>307</v>
      </c>
      <c r="C128" s="262" t="s">
        <v>308</v>
      </c>
      <c r="D128" s="249" t="s">
        <v>115</v>
      </c>
      <c r="E128" s="250">
        <v>6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21</v>
      </c>
      <c r="M128" s="252">
        <f>G128*(1+L128/100)</f>
        <v>0</v>
      </c>
      <c r="N128" s="252">
        <v>8.7299999999999999E-3</v>
      </c>
      <c r="O128" s="252">
        <f>ROUND(E128*N128,2)</f>
        <v>0.05</v>
      </c>
      <c r="P128" s="252">
        <v>0</v>
      </c>
      <c r="Q128" s="252">
        <f>ROUND(E128*P128,2)</f>
        <v>0</v>
      </c>
      <c r="R128" s="252" t="s">
        <v>153</v>
      </c>
      <c r="S128" s="252" t="s">
        <v>154</v>
      </c>
      <c r="T128" s="253" t="s">
        <v>154</v>
      </c>
      <c r="U128" s="227">
        <v>0.27100000000000002</v>
      </c>
      <c r="V128" s="227">
        <f>ROUND(E128*U128,2)</f>
        <v>1.63</v>
      </c>
      <c r="W128" s="227"/>
      <c r="X128" s="227" t="s">
        <v>118</v>
      </c>
      <c r="Y128" s="217"/>
      <c r="Z128" s="217"/>
      <c r="AA128" s="217"/>
      <c r="AB128" s="217"/>
      <c r="AC128" s="217"/>
      <c r="AD128" s="217"/>
      <c r="AE128" s="217"/>
      <c r="AF128" s="217"/>
      <c r="AG128" s="217" t="s">
        <v>119</v>
      </c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ht="22.5" outlineLevel="1" x14ac:dyDescent="0.2">
      <c r="A129" s="247">
        <v>76</v>
      </c>
      <c r="B129" s="248" t="s">
        <v>309</v>
      </c>
      <c r="C129" s="262" t="s">
        <v>310</v>
      </c>
      <c r="D129" s="249" t="s">
        <v>115</v>
      </c>
      <c r="E129" s="250">
        <v>10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2">
        <v>1.2449999999999999E-2</v>
      </c>
      <c r="O129" s="252">
        <f>ROUND(E129*N129,2)</f>
        <v>0.12</v>
      </c>
      <c r="P129" s="252">
        <v>0</v>
      </c>
      <c r="Q129" s="252">
        <f>ROUND(E129*P129,2)</f>
        <v>0</v>
      </c>
      <c r="R129" s="252" t="s">
        <v>153</v>
      </c>
      <c r="S129" s="252" t="s">
        <v>154</v>
      </c>
      <c r="T129" s="253" t="s">
        <v>154</v>
      </c>
      <c r="U129" s="227">
        <v>0.311</v>
      </c>
      <c r="V129" s="227">
        <f>ROUND(E129*U129,2)</f>
        <v>3.11</v>
      </c>
      <c r="W129" s="227"/>
      <c r="X129" s="227" t="s">
        <v>118</v>
      </c>
      <c r="Y129" s="217"/>
      <c r="Z129" s="217"/>
      <c r="AA129" s="217"/>
      <c r="AB129" s="217"/>
      <c r="AC129" s="217"/>
      <c r="AD129" s="217"/>
      <c r="AE129" s="217"/>
      <c r="AF129" s="217"/>
      <c r="AG129" s="217" t="s">
        <v>119</v>
      </c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ht="22.5" outlineLevel="1" x14ac:dyDescent="0.2">
      <c r="A130" s="247">
        <v>77</v>
      </c>
      <c r="B130" s="248" t="s">
        <v>311</v>
      </c>
      <c r="C130" s="262" t="s">
        <v>312</v>
      </c>
      <c r="D130" s="249" t="s">
        <v>115</v>
      </c>
      <c r="E130" s="250">
        <v>10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2">
        <v>1.9230000000000001E-2</v>
      </c>
      <c r="O130" s="252">
        <f>ROUND(E130*N130,2)</f>
        <v>0.19</v>
      </c>
      <c r="P130" s="252">
        <v>0</v>
      </c>
      <c r="Q130" s="252">
        <f>ROUND(E130*P130,2)</f>
        <v>0</v>
      </c>
      <c r="R130" s="252" t="s">
        <v>153</v>
      </c>
      <c r="S130" s="252" t="s">
        <v>154</v>
      </c>
      <c r="T130" s="253" t="s">
        <v>154</v>
      </c>
      <c r="U130" s="227">
        <v>0.47199999999999998</v>
      </c>
      <c r="V130" s="227">
        <f>ROUND(E130*U130,2)</f>
        <v>4.72</v>
      </c>
      <c r="W130" s="227"/>
      <c r="X130" s="227" t="s">
        <v>118</v>
      </c>
      <c r="Y130" s="217"/>
      <c r="Z130" s="217"/>
      <c r="AA130" s="217"/>
      <c r="AB130" s="217"/>
      <c r="AC130" s="217"/>
      <c r="AD130" s="217"/>
      <c r="AE130" s="217"/>
      <c r="AF130" s="217"/>
      <c r="AG130" s="217" t="s">
        <v>119</v>
      </c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</row>
    <row r="131" spans="1:60" ht="22.5" outlineLevel="1" x14ac:dyDescent="0.2">
      <c r="A131" s="247">
        <v>78</v>
      </c>
      <c r="B131" s="248" t="s">
        <v>313</v>
      </c>
      <c r="C131" s="262" t="s">
        <v>314</v>
      </c>
      <c r="D131" s="249" t="s">
        <v>115</v>
      </c>
      <c r="E131" s="250">
        <v>1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2">
        <v>7.7299999999999999E-3</v>
      </c>
      <c r="O131" s="252">
        <f>ROUND(E131*N131,2)</f>
        <v>0.01</v>
      </c>
      <c r="P131" s="252">
        <v>0</v>
      </c>
      <c r="Q131" s="252">
        <f>ROUND(E131*P131,2)</f>
        <v>0</v>
      </c>
      <c r="R131" s="252" t="s">
        <v>153</v>
      </c>
      <c r="S131" s="252" t="s">
        <v>154</v>
      </c>
      <c r="T131" s="253" t="s">
        <v>154</v>
      </c>
      <c r="U131" s="227">
        <v>0.26100000000000001</v>
      </c>
      <c r="V131" s="227">
        <f>ROUND(E131*U131,2)</f>
        <v>0.26</v>
      </c>
      <c r="W131" s="227"/>
      <c r="X131" s="227" t="s">
        <v>118</v>
      </c>
      <c r="Y131" s="217"/>
      <c r="Z131" s="217"/>
      <c r="AA131" s="217"/>
      <c r="AB131" s="217"/>
      <c r="AC131" s="217"/>
      <c r="AD131" s="217"/>
      <c r="AE131" s="217"/>
      <c r="AF131" s="217"/>
      <c r="AG131" s="217" t="s">
        <v>119</v>
      </c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</row>
    <row r="132" spans="1:60" ht="22.5" outlineLevel="1" x14ac:dyDescent="0.2">
      <c r="A132" s="247">
        <v>79</v>
      </c>
      <c r="B132" s="248" t="s">
        <v>315</v>
      </c>
      <c r="C132" s="262" t="s">
        <v>316</v>
      </c>
      <c r="D132" s="249" t="s">
        <v>115</v>
      </c>
      <c r="E132" s="250">
        <v>3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21</v>
      </c>
      <c r="M132" s="252">
        <f>G132*(1+L132/100)</f>
        <v>0</v>
      </c>
      <c r="N132" s="252">
        <v>9.9799999999999993E-3</v>
      </c>
      <c r="O132" s="252">
        <f>ROUND(E132*N132,2)</f>
        <v>0.03</v>
      </c>
      <c r="P132" s="252">
        <v>0</v>
      </c>
      <c r="Q132" s="252">
        <f>ROUND(E132*P132,2)</f>
        <v>0</v>
      </c>
      <c r="R132" s="252" t="s">
        <v>153</v>
      </c>
      <c r="S132" s="252" t="s">
        <v>154</v>
      </c>
      <c r="T132" s="253" t="s">
        <v>154</v>
      </c>
      <c r="U132" s="227">
        <v>0.27100000000000002</v>
      </c>
      <c r="V132" s="227">
        <f>ROUND(E132*U132,2)</f>
        <v>0.81</v>
      </c>
      <c r="W132" s="227"/>
      <c r="X132" s="227" t="s">
        <v>118</v>
      </c>
      <c r="Y132" s="217"/>
      <c r="Z132" s="217"/>
      <c r="AA132" s="217"/>
      <c r="AB132" s="217"/>
      <c r="AC132" s="217"/>
      <c r="AD132" s="217"/>
      <c r="AE132" s="217"/>
      <c r="AF132" s="217"/>
      <c r="AG132" s="217" t="s">
        <v>119</v>
      </c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outlineLevel="1" x14ac:dyDescent="0.2">
      <c r="A133" s="247">
        <v>80</v>
      </c>
      <c r="B133" s="248" t="s">
        <v>317</v>
      </c>
      <c r="C133" s="262" t="s">
        <v>318</v>
      </c>
      <c r="D133" s="249" t="s">
        <v>115</v>
      </c>
      <c r="E133" s="250">
        <v>65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2">
        <v>0</v>
      </c>
      <c r="O133" s="252">
        <f>ROUND(E133*N133,2)</f>
        <v>0</v>
      </c>
      <c r="P133" s="252">
        <v>0</v>
      </c>
      <c r="Q133" s="252">
        <f>ROUND(E133*P133,2)</f>
        <v>0</v>
      </c>
      <c r="R133" s="252" t="s">
        <v>153</v>
      </c>
      <c r="S133" s="252" t="s">
        <v>154</v>
      </c>
      <c r="T133" s="253" t="s">
        <v>154</v>
      </c>
      <c r="U133" s="227">
        <v>0.16500000000000001</v>
      </c>
      <c r="V133" s="227">
        <f>ROUND(E133*U133,2)</f>
        <v>10.73</v>
      </c>
      <c r="W133" s="227"/>
      <c r="X133" s="227" t="s">
        <v>118</v>
      </c>
      <c r="Y133" s="217"/>
      <c r="Z133" s="217"/>
      <c r="AA133" s="217"/>
      <c r="AB133" s="217"/>
      <c r="AC133" s="217"/>
      <c r="AD133" s="217"/>
      <c r="AE133" s="217"/>
      <c r="AF133" s="217"/>
      <c r="AG133" s="217" t="s">
        <v>119</v>
      </c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outlineLevel="1" x14ac:dyDescent="0.2">
      <c r="A134" s="247">
        <v>81</v>
      </c>
      <c r="B134" s="248" t="s">
        <v>319</v>
      </c>
      <c r="C134" s="262" t="s">
        <v>320</v>
      </c>
      <c r="D134" s="249" t="s">
        <v>115</v>
      </c>
      <c r="E134" s="250">
        <v>8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2">
        <v>0</v>
      </c>
      <c r="O134" s="252">
        <f>ROUND(E134*N134,2)</f>
        <v>0</v>
      </c>
      <c r="P134" s="252">
        <v>0</v>
      </c>
      <c r="Q134" s="252">
        <f>ROUND(E134*P134,2)</f>
        <v>0</v>
      </c>
      <c r="R134" s="252" t="s">
        <v>153</v>
      </c>
      <c r="S134" s="252" t="s">
        <v>154</v>
      </c>
      <c r="T134" s="253" t="s">
        <v>154</v>
      </c>
      <c r="U134" s="227">
        <v>0.16500000000000001</v>
      </c>
      <c r="V134" s="227">
        <f>ROUND(E134*U134,2)</f>
        <v>1.32</v>
      </c>
      <c r="W134" s="227"/>
      <c r="X134" s="227" t="s">
        <v>118</v>
      </c>
      <c r="Y134" s="217"/>
      <c r="Z134" s="217"/>
      <c r="AA134" s="217"/>
      <c r="AB134" s="217"/>
      <c r="AC134" s="217"/>
      <c r="AD134" s="217"/>
      <c r="AE134" s="217"/>
      <c r="AF134" s="217"/>
      <c r="AG134" s="217" t="s">
        <v>119</v>
      </c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</row>
    <row r="135" spans="1:60" outlineLevel="1" x14ac:dyDescent="0.2">
      <c r="A135" s="238">
        <v>82</v>
      </c>
      <c r="B135" s="239" t="s">
        <v>321</v>
      </c>
      <c r="C135" s="260" t="s">
        <v>322</v>
      </c>
      <c r="D135" s="240" t="s">
        <v>115</v>
      </c>
      <c r="E135" s="241">
        <v>139</v>
      </c>
      <c r="F135" s="242"/>
      <c r="G135" s="243">
        <f>ROUND(E135*F135,2)</f>
        <v>0</v>
      </c>
      <c r="H135" s="242"/>
      <c r="I135" s="243">
        <f>ROUND(E135*H135,2)</f>
        <v>0</v>
      </c>
      <c r="J135" s="242"/>
      <c r="K135" s="243">
        <f>ROUND(E135*J135,2)</f>
        <v>0</v>
      </c>
      <c r="L135" s="243">
        <v>21</v>
      </c>
      <c r="M135" s="243">
        <f>G135*(1+L135/100)</f>
        <v>0</v>
      </c>
      <c r="N135" s="243">
        <v>0</v>
      </c>
      <c r="O135" s="243">
        <f>ROUND(E135*N135,2)</f>
        <v>0</v>
      </c>
      <c r="P135" s="243">
        <v>0</v>
      </c>
      <c r="Q135" s="243">
        <f>ROUND(E135*P135,2)</f>
        <v>0</v>
      </c>
      <c r="R135" s="243" t="s">
        <v>153</v>
      </c>
      <c r="S135" s="243" t="s">
        <v>154</v>
      </c>
      <c r="T135" s="244" t="s">
        <v>154</v>
      </c>
      <c r="U135" s="227">
        <v>0.20599999999999999</v>
      </c>
      <c r="V135" s="227">
        <f>ROUND(E135*U135,2)</f>
        <v>28.63</v>
      </c>
      <c r="W135" s="227"/>
      <c r="X135" s="227" t="s">
        <v>118</v>
      </c>
      <c r="Y135" s="217"/>
      <c r="Z135" s="217"/>
      <c r="AA135" s="217"/>
      <c r="AB135" s="217"/>
      <c r="AC135" s="217"/>
      <c r="AD135" s="217"/>
      <c r="AE135" s="217"/>
      <c r="AF135" s="217"/>
      <c r="AG135" s="217" t="s">
        <v>119</v>
      </c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</row>
    <row r="136" spans="1:60" outlineLevel="1" x14ac:dyDescent="0.2">
      <c r="A136" s="224"/>
      <c r="B136" s="225"/>
      <c r="C136" s="266" t="s">
        <v>323</v>
      </c>
      <c r="D136" s="229"/>
      <c r="E136" s="230">
        <v>139</v>
      </c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17"/>
      <c r="Z136" s="217"/>
      <c r="AA136" s="217"/>
      <c r="AB136" s="217"/>
      <c r="AC136" s="217"/>
      <c r="AD136" s="217"/>
      <c r="AE136" s="217"/>
      <c r="AF136" s="217"/>
      <c r="AG136" s="217" t="s">
        <v>251</v>
      </c>
      <c r="AH136" s="217">
        <v>0</v>
      </c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</row>
    <row r="137" spans="1:60" outlineLevel="1" x14ac:dyDescent="0.2">
      <c r="A137" s="238">
        <v>83</v>
      </c>
      <c r="B137" s="239" t="s">
        <v>324</v>
      </c>
      <c r="C137" s="260" t="s">
        <v>325</v>
      </c>
      <c r="D137" s="240" t="s">
        <v>115</v>
      </c>
      <c r="E137" s="241">
        <v>9</v>
      </c>
      <c r="F137" s="242"/>
      <c r="G137" s="243">
        <f>ROUND(E137*F137,2)</f>
        <v>0</v>
      </c>
      <c r="H137" s="242"/>
      <c r="I137" s="243">
        <f>ROUND(E137*H137,2)</f>
        <v>0</v>
      </c>
      <c r="J137" s="242"/>
      <c r="K137" s="243">
        <f>ROUND(E137*J137,2)</f>
        <v>0</v>
      </c>
      <c r="L137" s="243">
        <v>21</v>
      </c>
      <c r="M137" s="243">
        <f>G137*(1+L137/100)</f>
        <v>0</v>
      </c>
      <c r="N137" s="243">
        <v>0</v>
      </c>
      <c r="O137" s="243">
        <f>ROUND(E137*N137,2)</f>
        <v>0</v>
      </c>
      <c r="P137" s="243">
        <v>0</v>
      </c>
      <c r="Q137" s="243">
        <f>ROUND(E137*P137,2)</f>
        <v>0</v>
      </c>
      <c r="R137" s="243" t="s">
        <v>153</v>
      </c>
      <c r="S137" s="243" t="s">
        <v>154</v>
      </c>
      <c r="T137" s="244" t="s">
        <v>154</v>
      </c>
      <c r="U137" s="227">
        <v>0.22700000000000001</v>
      </c>
      <c r="V137" s="227">
        <f>ROUND(E137*U137,2)</f>
        <v>2.04</v>
      </c>
      <c r="W137" s="227"/>
      <c r="X137" s="227" t="s">
        <v>118</v>
      </c>
      <c r="Y137" s="217"/>
      <c r="Z137" s="217"/>
      <c r="AA137" s="217"/>
      <c r="AB137" s="217"/>
      <c r="AC137" s="217"/>
      <c r="AD137" s="217"/>
      <c r="AE137" s="217"/>
      <c r="AF137" s="217"/>
      <c r="AG137" s="217" t="s">
        <v>119</v>
      </c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</row>
    <row r="138" spans="1:60" outlineLevel="1" x14ac:dyDescent="0.2">
      <c r="A138" s="224"/>
      <c r="B138" s="225"/>
      <c r="C138" s="266" t="s">
        <v>326</v>
      </c>
      <c r="D138" s="229"/>
      <c r="E138" s="230">
        <v>9</v>
      </c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17"/>
      <c r="Z138" s="217"/>
      <c r="AA138" s="217"/>
      <c r="AB138" s="217"/>
      <c r="AC138" s="217"/>
      <c r="AD138" s="217"/>
      <c r="AE138" s="217"/>
      <c r="AF138" s="217"/>
      <c r="AG138" s="217" t="s">
        <v>251</v>
      </c>
      <c r="AH138" s="217">
        <v>0</v>
      </c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</row>
    <row r="139" spans="1:60" outlineLevel="1" x14ac:dyDescent="0.2">
      <c r="A139" s="247">
        <v>84</v>
      </c>
      <c r="B139" s="248" t="s">
        <v>327</v>
      </c>
      <c r="C139" s="262" t="s">
        <v>328</v>
      </c>
      <c r="D139" s="249" t="s">
        <v>115</v>
      </c>
      <c r="E139" s="250">
        <v>1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2">
        <v>0</v>
      </c>
      <c r="O139" s="252">
        <f>ROUND(E139*N139,2)</f>
        <v>0</v>
      </c>
      <c r="P139" s="252">
        <v>0</v>
      </c>
      <c r="Q139" s="252">
        <f>ROUND(E139*P139,2)</f>
        <v>0</v>
      </c>
      <c r="R139" s="252" t="s">
        <v>153</v>
      </c>
      <c r="S139" s="252" t="s">
        <v>154</v>
      </c>
      <c r="T139" s="253" t="s">
        <v>154</v>
      </c>
      <c r="U139" s="227">
        <v>0.26800000000000002</v>
      </c>
      <c r="V139" s="227">
        <f>ROUND(E139*U139,2)</f>
        <v>0.27</v>
      </c>
      <c r="W139" s="227"/>
      <c r="X139" s="227" t="s">
        <v>118</v>
      </c>
      <c r="Y139" s="217"/>
      <c r="Z139" s="217"/>
      <c r="AA139" s="217"/>
      <c r="AB139" s="217"/>
      <c r="AC139" s="217"/>
      <c r="AD139" s="217"/>
      <c r="AE139" s="217"/>
      <c r="AF139" s="217"/>
      <c r="AG139" s="217" t="s">
        <v>119</v>
      </c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</row>
    <row r="140" spans="1:60" outlineLevel="1" x14ac:dyDescent="0.2">
      <c r="A140" s="247">
        <v>85</v>
      </c>
      <c r="B140" s="248" t="s">
        <v>329</v>
      </c>
      <c r="C140" s="262" t="s">
        <v>330</v>
      </c>
      <c r="D140" s="249" t="s">
        <v>115</v>
      </c>
      <c r="E140" s="250">
        <v>8</v>
      </c>
      <c r="F140" s="251"/>
      <c r="G140" s="252">
        <f>ROUND(E140*F140,2)</f>
        <v>0</v>
      </c>
      <c r="H140" s="251"/>
      <c r="I140" s="252">
        <f>ROUND(E140*H140,2)</f>
        <v>0</v>
      </c>
      <c r="J140" s="251"/>
      <c r="K140" s="252">
        <f>ROUND(E140*J140,2)</f>
        <v>0</v>
      </c>
      <c r="L140" s="252">
        <v>21</v>
      </c>
      <c r="M140" s="252">
        <f>G140*(1+L140/100)</f>
        <v>0</v>
      </c>
      <c r="N140" s="252">
        <v>0</v>
      </c>
      <c r="O140" s="252">
        <f>ROUND(E140*N140,2)</f>
        <v>0</v>
      </c>
      <c r="P140" s="252">
        <v>0</v>
      </c>
      <c r="Q140" s="252">
        <f>ROUND(E140*P140,2)</f>
        <v>0</v>
      </c>
      <c r="R140" s="252" t="s">
        <v>153</v>
      </c>
      <c r="S140" s="252" t="s">
        <v>154</v>
      </c>
      <c r="T140" s="253" t="s">
        <v>154</v>
      </c>
      <c r="U140" s="227">
        <v>0.35</v>
      </c>
      <c r="V140" s="227">
        <f>ROUND(E140*U140,2)</f>
        <v>2.8</v>
      </c>
      <c r="W140" s="227"/>
      <c r="X140" s="227" t="s">
        <v>118</v>
      </c>
      <c r="Y140" s="217"/>
      <c r="Z140" s="217"/>
      <c r="AA140" s="217"/>
      <c r="AB140" s="217"/>
      <c r="AC140" s="217"/>
      <c r="AD140" s="217"/>
      <c r="AE140" s="217"/>
      <c r="AF140" s="217"/>
      <c r="AG140" s="217" t="s">
        <v>119</v>
      </c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</row>
    <row r="141" spans="1:60" outlineLevel="1" x14ac:dyDescent="0.2">
      <c r="A141" s="247">
        <v>86</v>
      </c>
      <c r="B141" s="248" t="s">
        <v>331</v>
      </c>
      <c r="C141" s="262" t="s">
        <v>332</v>
      </c>
      <c r="D141" s="249" t="s">
        <v>115</v>
      </c>
      <c r="E141" s="250">
        <v>105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2">
        <v>3.1E-4</v>
      </c>
      <c r="O141" s="252">
        <f>ROUND(E141*N141,2)</f>
        <v>0.03</v>
      </c>
      <c r="P141" s="252">
        <v>0</v>
      </c>
      <c r="Q141" s="252">
        <f>ROUND(E141*P141,2)</f>
        <v>0</v>
      </c>
      <c r="R141" s="252" t="s">
        <v>153</v>
      </c>
      <c r="S141" s="252" t="s">
        <v>154</v>
      </c>
      <c r="T141" s="253" t="s">
        <v>154</v>
      </c>
      <c r="U141" s="227">
        <v>0.20699999999999999</v>
      </c>
      <c r="V141" s="227">
        <f>ROUND(E141*U141,2)</f>
        <v>21.74</v>
      </c>
      <c r="W141" s="227"/>
      <c r="X141" s="227" t="s">
        <v>118</v>
      </c>
      <c r="Y141" s="217"/>
      <c r="Z141" s="217"/>
      <c r="AA141" s="217"/>
      <c r="AB141" s="217"/>
      <c r="AC141" s="217"/>
      <c r="AD141" s="217"/>
      <c r="AE141" s="217"/>
      <c r="AF141" s="217"/>
      <c r="AG141" s="217" t="s">
        <v>119</v>
      </c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</row>
    <row r="142" spans="1:60" outlineLevel="1" x14ac:dyDescent="0.2">
      <c r="A142" s="247">
        <v>87</v>
      </c>
      <c r="B142" s="248" t="s">
        <v>333</v>
      </c>
      <c r="C142" s="262" t="s">
        <v>334</v>
      </c>
      <c r="D142" s="249" t="s">
        <v>115</v>
      </c>
      <c r="E142" s="250">
        <v>24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2">
        <v>4.8000000000000001E-4</v>
      </c>
      <c r="O142" s="252">
        <f>ROUND(E142*N142,2)</f>
        <v>0.01</v>
      </c>
      <c r="P142" s="252">
        <v>0</v>
      </c>
      <c r="Q142" s="252">
        <f>ROUND(E142*P142,2)</f>
        <v>0</v>
      </c>
      <c r="R142" s="252" t="s">
        <v>153</v>
      </c>
      <c r="S142" s="252" t="s">
        <v>154</v>
      </c>
      <c r="T142" s="253" t="s">
        <v>154</v>
      </c>
      <c r="U142" s="227">
        <v>0.22700000000000001</v>
      </c>
      <c r="V142" s="227">
        <f>ROUND(E142*U142,2)</f>
        <v>5.45</v>
      </c>
      <c r="W142" s="227"/>
      <c r="X142" s="227" t="s">
        <v>118</v>
      </c>
      <c r="Y142" s="217"/>
      <c r="Z142" s="217"/>
      <c r="AA142" s="217"/>
      <c r="AB142" s="217"/>
      <c r="AC142" s="217"/>
      <c r="AD142" s="217"/>
      <c r="AE142" s="217"/>
      <c r="AF142" s="217"/>
      <c r="AG142" s="217" t="s">
        <v>119</v>
      </c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</row>
    <row r="143" spans="1:60" outlineLevel="1" x14ac:dyDescent="0.2">
      <c r="A143" s="247">
        <v>88</v>
      </c>
      <c r="B143" s="248" t="s">
        <v>335</v>
      </c>
      <c r="C143" s="262" t="s">
        <v>336</v>
      </c>
      <c r="D143" s="249" t="s">
        <v>115</v>
      </c>
      <c r="E143" s="250">
        <v>4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2">
        <v>6.8000000000000005E-4</v>
      </c>
      <c r="O143" s="252">
        <f>ROUND(E143*N143,2)</f>
        <v>0</v>
      </c>
      <c r="P143" s="252">
        <v>0</v>
      </c>
      <c r="Q143" s="252">
        <f>ROUND(E143*P143,2)</f>
        <v>0</v>
      </c>
      <c r="R143" s="252" t="s">
        <v>153</v>
      </c>
      <c r="S143" s="252" t="s">
        <v>154</v>
      </c>
      <c r="T143" s="253" t="s">
        <v>154</v>
      </c>
      <c r="U143" s="227">
        <v>0.26900000000000002</v>
      </c>
      <c r="V143" s="227">
        <f>ROUND(E143*U143,2)</f>
        <v>1.08</v>
      </c>
      <c r="W143" s="227"/>
      <c r="X143" s="227" t="s">
        <v>118</v>
      </c>
      <c r="Y143" s="217"/>
      <c r="Z143" s="217"/>
      <c r="AA143" s="217"/>
      <c r="AB143" s="217"/>
      <c r="AC143" s="217"/>
      <c r="AD143" s="217"/>
      <c r="AE143" s="217"/>
      <c r="AF143" s="217"/>
      <c r="AG143" s="217" t="s">
        <v>119</v>
      </c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</row>
    <row r="144" spans="1:60" outlineLevel="1" x14ac:dyDescent="0.2">
      <c r="A144" s="247">
        <v>89</v>
      </c>
      <c r="B144" s="248" t="s">
        <v>337</v>
      </c>
      <c r="C144" s="262" t="s">
        <v>338</v>
      </c>
      <c r="D144" s="249" t="s">
        <v>115</v>
      </c>
      <c r="E144" s="250">
        <v>18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21</v>
      </c>
      <c r="M144" s="252">
        <f>G144*(1+L144/100)</f>
        <v>0</v>
      </c>
      <c r="N144" s="252">
        <v>1.0399999999999999E-3</v>
      </c>
      <c r="O144" s="252">
        <f>ROUND(E144*N144,2)</f>
        <v>0.02</v>
      </c>
      <c r="P144" s="252">
        <v>0</v>
      </c>
      <c r="Q144" s="252">
        <f>ROUND(E144*P144,2)</f>
        <v>0</v>
      </c>
      <c r="R144" s="252" t="s">
        <v>153</v>
      </c>
      <c r="S144" s="252" t="s">
        <v>154</v>
      </c>
      <c r="T144" s="253" t="s">
        <v>154</v>
      </c>
      <c r="U144" s="227">
        <v>0.35099999999999998</v>
      </c>
      <c r="V144" s="227">
        <f>ROUND(E144*U144,2)</f>
        <v>6.32</v>
      </c>
      <c r="W144" s="227"/>
      <c r="X144" s="227" t="s">
        <v>118</v>
      </c>
      <c r="Y144" s="217"/>
      <c r="Z144" s="217"/>
      <c r="AA144" s="217"/>
      <c r="AB144" s="217"/>
      <c r="AC144" s="217"/>
      <c r="AD144" s="217"/>
      <c r="AE144" s="217"/>
      <c r="AF144" s="217"/>
      <c r="AG144" s="217" t="s">
        <v>119</v>
      </c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</row>
    <row r="145" spans="1:60" outlineLevel="1" x14ac:dyDescent="0.2">
      <c r="A145" s="247">
        <v>90</v>
      </c>
      <c r="B145" s="248" t="s">
        <v>339</v>
      </c>
      <c r="C145" s="262" t="s">
        <v>340</v>
      </c>
      <c r="D145" s="249" t="s">
        <v>115</v>
      </c>
      <c r="E145" s="250">
        <v>28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2">
        <v>1.6299999999999999E-3</v>
      </c>
      <c r="O145" s="252">
        <f>ROUND(E145*N145,2)</f>
        <v>0.05</v>
      </c>
      <c r="P145" s="252">
        <v>0</v>
      </c>
      <c r="Q145" s="252">
        <f>ROUND(E145*P145,2)</f>
        <v>0</v>
      </c>
      <c r="R145" s="252" t="s">
        <v>153</v>
      </c>
      <c r="S145" s="252" t="s">
        <v>154</v>
      </c>
      <c r="T145" s="253" t="s">
        <v>154</v>
      </c>
      <c r="U145" s="227">
        <v>0.42399999999999999</v>
      </c>
      <c r="V145" s="227">
        <f>ROUND(E145*U145,2)</f>
        <v>11.87</v>
      </c>
      <c r="W145" s="227"/>
      <c r="X145" s="227" t="s">
        <v>118</v>
      </c>
      <c r="Y145" s="217"/>
      <c r="Z145" s="217"/>
      <c r="AA145" s="217"/>
      <c r="AB145" s="217"/>
      <c r="AC145" s="217"/>
      <c r="AD145" s="217"/>
      <c r="AE145" s="217"/>
      <c r="AF145" s="217"/>
      <c r="AG145" s="217" t="s">
        <v>119</v>
      </c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</row>
    <row r="146" spans="1:60" outlineLevel="1" x14ac:dyDescent="0.2">
      <c r="A146" s="247">
        <v>91</v>
      </c>
      <c r="B146" s="248" t="s">
        <v>341</v>
      </c>
      <c r="C146" s="262" t="s">
        <v>342</v>
      </c>
      <c r="D146" s="249" t="s">
        <v>115</v>
      </c>
      <c r="E146" s="250">
        <v>65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2">
        <v>8.0000000000000007E-5</v>
      </c>
      <c r="O146" s="252">
        <f>ROUND(E146*N146,2)</f>
        <v>0.01</v>
      </c>
      <c r="P146" s="252">
        <v>0</v>
      </c>
      <c r="Q146" s="252">
        <f>ROUND(E146*P146,2)</f>
        <v>0</v>
      </c>
      <c r="R146" s="252" t="s">
        <v>153</v>
      </c>
      <c r="S146" s="252" t="s">
        <v>154</v>
      </c>
      <c r="T146" s="253" t="s">
        <v>154</v>
      </c>
      <c r="U146" s="227">
        <v>8.2000000000000003E-2</v>
      </c>
      <c r="V146" s="227">
        <f>ROUND(E146*U146,2)</f>
        <v>5.33</v>
      </c>
      <c r="W146" s="227"/>
      <c r="X146" s="227" t="s">
        <v>118</v>
      </c>
      <c r="Y146" s="217"/>
      <c r="Z146" s="217"/>
      <c r="AA146" s="217"/>
      <c r="AB146" s="217"/>
      <c r="AC146" s="217"/>
      <c r="AD146" s="217"/>
      <c r="AE146" s="217"/>
      <c r="AF146" s="217"/>
      <c r="AG146" s="217" t="s">
        <v>119</v>
      </c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</row>
    <row r="147" spans="1:60" outlineLevel="1" x14ac:dyDescent="0.2">
      <c r="A147" s="238">
        <v>92</v>
      </c>
      <c r="B147" s="239" t="s">
        <v>343</v>
      </c>
      <c r="C147" s="260" t="s">
        <v>344</v>
      </c>
      <c r="D147" s="240" t="s">
        <v>115</v>
      </c>
      <c r="E147" s="241">
        <v>136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21</v>
      </c>
      <c r="M147" s="243">
        <f>G147*(1+L147/100)</f>
        <v>0</v>
      </c>
      <c r="N147" s="243">
        <v>1.1E-4</v>
      </c>
      <c r="O147" s="243">
        <f>ROUND(E147*N147,2)</f>
        <v>0.01</v>
      </c>
      <c r="P147" s="243">
        <v>0</v>
      </c>
      <c r="Q147" s="243">
        <f>ROUND(E147*P147,2)</f>
        <v>0</v>
      </c>
      <c r="R147" s="243" t="s">
        <v>153</v>
      </c>
      <c r="S147" s="243" t="s">
        <v>154</v>
      </c>
      <c r="T147" s="244" t="s">
        <v>154</v>
      </c>
      <c r="U147" s="227">
        <v>8.2000000000000003E-2</v>
      </c>
      <c r="V147" s="227">
        <f>ROUND(E147*U147,2)</f>
        <v>11.15</v>
      </c>
      <c r="W147" s="227"/>
      <c r="X147" s="227" t="s">
        <v>118</v>
      </c>
      <c r="Y147" s="217"/>
      <c r="Z147" s="217"/>
      <c r="AA147" s="217"/>
      <c r="AB147" s="217"/>
      <c r="AC147" s="217"/>
      <c r="AD147" s="217"/>
      <c r="AE147" s="217"/>
      <c r="AF147" s="217"/>
      <c r="AG147" s="217" t="s">
        <v>119</v>
      </c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</row>
    <row r="148" spans="1:60" outlineLevel="1" x14ac:dyDescent="0.2">
      <c r="A148" s="224"/>
      <c r="B148" s="225"/>
      <c r="C148" s="266" t="s">
        <v>345</v>
      </c>
      <c r="D148" s="229"/>
      <c r="E148" s="230">
        <v>136</v>
      </c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17"/>
      <c r="Z148" s="217"/>
      <c r="AA148" s="217"/>
      <c r="AB148" s="217"/>
      <c r="AC148" s="217"/>
      <c r="AD148" s="217"/>
      <c r="AE148" s="217"/>
      <c r="AF148" s="217"/>
      <c r="AG148" s="217" t="s">
        <v>251</v>
      </c>
      <c r="AH148" s="217">
        <v>0</v>
      </c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</row>
    <row r="149" spans="1:60" outlineLevel="1" x14ac:dyDescent="0.2">
      <c r="A149" s="238">
        <v>93</v>
      </c>
      <c r="B149" s="239" t="s">
        <v>346</v>
      </c>
      <c r="C149" s="260" t="s">
        <v>347</v>
      </c>
      <c r="D149" s="240" t="s">
        <v>115</v>
      </c>
      <c r="E149" s="241">
        <v>212</v>
      </c>
      <c r="F149" s="242"/>
      <c r="G149" s="243">
        <f>ROUND(E149*F149,2)</f>
        <v>0</v>
      </c>
      <c r="H149" s="242"/>
      <c r="I149" s="243">
        <f>ROUND(E149*H149,2)</f>
        <v>0</v>
      </c>
      <c r="J149" s="242"/>
      <c r="K149" s="243">
        <f>ROUND(E149*J149,2)</f>
        <v>0</v>
      </c>
      <c r="L149" s="243">
        <v>21</v>
      </c>
      <c r="M149" s="243">
        <f>G149*(1+L149/100)</f>
        <v>0</v>
      </c>
      <c r="N149" s="243">
        <v>1.8000000000000001E-4</v>
      </c>
      <c r="O149" s="243">
        <f>ROUND(E149*N149,2)</f>
        <v>0.04</v>
      </c>
      <c r="P149" s="243">
        <v>0</v>
      </c>
      <c r="Q149" s="243">
        <f>ROUND(E149*P149,2)</f>
        <v>0</v>
      </c>
      <c r="R149" s="243" t="s">
        <v>153</v>
      </c>
      <c r="S149" s="243" t="s">
        <v>154</v>
      </c>
      <c r="T149" s="244" t="s">
        <v>154</v>
      </c>
      <c r="U149" s="227">
        <v>9.2999999999999999E-2</v>
      </c>
      <c r="V149" s="227">
        <f>ROUND(E149*U149,2)</f>
        <v>19.72</v>
      </c>
      <c r="W149" s="227"/>
      <c r="X149" s="227" t="s">
        <v>118</v>
      </c>
      <c r="Y149" s="217"/>
      <c r="Z149" s="217"/>
      <c r="AA149" s="217"/>
      <c r="AB149" s="217"/>
      <c r="AC149" s="217"/>
      <c r="AD149" s="217"/>
      <c r="AE149" s="217"/>
      <c r="AF149" s="217"/>
      <c r="AG149" s="217" t="s">
        <v>119</v>
      </c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</row>
    <row r="150" spans="1:60" outlineLevel="1" x14ac:dyDescent="0.2">
      <c r="A150" s="224"/>
      <c r="B150" s="225"/>
      <c r="C150" s="266" t="s">
        <v>348</v>
      </c>
      <c r="D150" s="229"/>
      <c r="E150" s="230">
        <v>212</v>
      </c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17"/>
      <c r="Z150" s="217"/>
      <c r="AA150" s="217"/>
      <c r="AB150" s="217"/>
      <c r="AC150" s="217"/>
      <c r="AD150" s="217"/>
      <c r="AE150" s="217"/>
      <c r="AF150" s="217"/>
      <c r="AG150" s="217" t="s">
        <v>251</v>
      </c>
      <c r="AH150" s="217">
        <v>0</v>
      </c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</row>
    <row r="151" spans="1:60" outlineLevel="1" x14ac:dyDescent="0.2">
      <c r="A151" s="238">
        <v>94</v>
      </c>
      <c r="B151" s="239" t="s">
        <v>349</v>
      </c>
      <c r="C151" s="260" t="s">
        <v>350</v>
      </c>
      <c r="D151" s="240" t="s">
        <v>115</v>
      </c>
      <c r="E151" s="241">
        <v>41</v>
      </c>
      <c r="F151" s="242"/>
      <c r="G151" s="243">
        <f>ROUND(E151*F151,2)</f>
        <v>0</v>
      </c>
      <c r="H151" s="242"/>
      <c r="I151" s="243">
        <f>ROUND(E151*H151,2)</f>
        <v>0</v>
      </c>
      <c r="J151" s="242"/>
      <c r="K151" s="243">
        <f>ROUND(E151*J151,2)</f>
        <v>0</v>
      </c>
      <c r="L151" s="243">
        <v>21</v>
      </c>
      <c r="M151" s="243">
        <f>G151*(1+L151/100)</f>
        <v>0</v>
      </c>
      <c r="N151" s="243">
        <v>2.7E-4</v>
      </c>
      <c r="O151" s="243">
        <f>ROUND(E151*N151,2)</f>
        <v>0.01</v>
      </c>
      <c r="P151" s="243">
        <v>0</v>
      </c>
      <c r="Q151" s="243">
        <f>ROUND(E151*P151,2)</f>
        <v>0</v>
      </c>
      <c r="R151" s="243" t="s">
        <v>153</v>
      </c>
      <c r="S151" s="243" t="s">
        <v>154</v>
      </c>
      <c r="T151" s="244" t="s">
        <v>154</v>
      </c>
      <c r="U151" s="227">
        <v>0.10299999999999999</v>
      </c>
      <c r="V151" s="227">
        <f>ROUND(E151*U151,2)</f>
        <v>4.22</v>
      </c>
      <c r="W151" s="227"/>
      <c r="X151" s="227" t="s">
        <v>118</v>
      </c>
      <c r="Y151" s="217"/>
      <c r="Z151" s="217"/>
      <c r="AA151" s="217"/>
      <c r="AB151" s="217"/>
      <c r="AC151" s="217"/>
      <c r="AD151" s="217"/>
      <c r="AE151" s="217"/>
      <c r="AF151" s="217"/>
      <c r="AG151" s="217" t="s">
        <v>119</v>
      </c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</row>
    <row r="152" spans="1:60" outlineLevel="1" x14ac:dyDescent="0.2">
      <c r="A152" s="224"/>
      <c r="B152" s="225"/>
      <c r="C152" s="266" t="s">
        <v>351</v>
      </c>
      <c r="D152" s="229"/>
      <c r="E152" s="230">
        <v>41</v>
      </c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17"/>
      <c r="Z152" s="217"/>
      <c r="AA152" s="217"/>
      <c r="AB152" s="217"/>
      <c r="AC152" s="217"/>
      <c r="AD152" s="217"/>
      <c r="AE152" s="217"/>
      <c r="AF152" s="217"/>
      <c r="AG152" s="217" t="s">
        <v>251</v>
      </c>
      <c r="AH152" s="217">
        <v>0</v>
      </c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</row>
    <row r="153" spans="1:60" outlineLevel="1" x14ac:dyDescent="0.2">
      <c r="A153" s="238">
        <v>95</v>
      </c>
      <c r="B153" s="239" t="s">
        <v>352</v>
      </c>
      <c r="C153" s="260" t="s">
        <v>353</v>
      </c>
      <c r="D153" s="240" t="s">
        <v>115</v>
      </c>
      <c r="E153" s="241">
        <v>5</v>
      </c>
      <c r="F153" s="242"/>
      <c r="G153" s="243">
        <f>ROUND(E153*F153,2)</f>
        <v>0</v>
      </c>
      <c r="H153" s="242"/>
      <c r="I153" s="243">
        <f>ROUND(E153*H153,2)</f>
        <v>0</v>
      </c>
      <c r="J153" s="242"/>
      <c r="K153" s="243">
        <f>ROUND(E153*J153,2)</f>
        <v>0</v>
      </c>
      <c r="L153" s="243">
        <v>21</v>
      </c>
      <c r="M153" s="243">
        <f>G153*(1+L153/100)</f>
        <v>0</v>
      </c>
      <c r="N153" s="243">
        <v>4.0000000000000002E-4</v>
      </c>
      <c r="O153" s="243">
        <f>ROUND(E153*N153,2)</f>
        <v>0</v>
      </c>
      <c r="P153" s="243">
        <v>0</v>
      </c>
      <c r="Q153" s="243">
        <f>ROUND(E153*P153,2)</f>
        <v>0</v>
      </c>
      <c r="R153" s="243" t="s">
        <v>153</v>
      </c>
      <c r="S153" s="243" t="s">
        <v>154</v>
      </c>
      <c r="T153" s="244" t="s">
        <v>154</v>
      </c>
      <c r="U153" s="227">
        <v>0.124</v>
      </c>
      <c r="V153" s="227">
        <f>ROUND(E153*U153,2)</f>
        <v>0.62</v>
      </c>
      <c r="W153" s="227"/>
      <c r="X153" s="227" t="s">
        <v>118</v>
      </c>
      <c r="Y153" s="217"/>
      <c r="Z153" s="217"/>
      <c r="AA153" s="217"/>
      <c r="AB153" s="217"/>
      <c r="AC153" s="217"/>
      <c r="AD153" s="217"/>
      <c r="AE153" s="217"/>
      <c r="AF153" s="217"/>
      <c r="AG153" s="217" t="s">
        <v>119</v>
      </c>
      <c r="AH153" s="217"/>
      <c r="AI153" s="217"/>
      <c r="AJ153" s="217"/>
      <c r="AK153" s="217"/>
      <c r="AL153" s="217"/>
      <c r="AM153" s="217"/>
      <c r="AN153" s="217"/>
      <c r="AO153" s="217"/>
      <c r="AP153" s="217"/>
      <c r="AQ153" s="217"/>
      <c r="AR153" s="217"/>
      <c r="AS153" s="217"/>
      <c r="AT153" s="217"/>
      <c r="AU153" s="217"/>
      <c r="AV153" s="217"/>
      <c r="AW153" s="217"/>
      <c r="AX153" s="217"/>
      <c r="AY153" s="217"/>
      <c r="AZ153" s="217"/>
      <c r="BA153" s="217"/>
      <c r="BB153" s="217"/>
      <c r="BC153" s="217"/>
      <c r="BD153" s="217"/>
      <c r="BE153" s="217"/>
      <c r="BF153" s="217"/>
      <c r="BG153" s="217"/>
      <c r="BH153" s="217"/>
    </row>
    <row r="154" spans="1:60" outlineLevel="1" x14ac:dyDescent="0.2">
      <c r="A154" s="224"/>
      <c r="B154" s="225"/>
      <c r="C154" s="266" t="s">
        <v>354</v>
      </c>
      <c r="D154" s="229"/>
      <c r="E154" s="230">
        <v>5</v>
      </c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17"/>
      <c r="Z154" s="217"/>
      <c r="AA154" s="217"/>
      <c r="AB154" s="217"/>
      <c r="AC154" s="217"/>
      <c r="AD154" s="217"/>
      <c r="AE154" s="217"/>
      <c r="AF154" s="217"/>
      <c r="AG154" s="217" t="s">
        <v>251</v>
      </c>
      <c r="AH154" s="217">
        <v>0</v>
      </c>
      <c r="AI154" s="217"/>
      <c r="AJ154" s="217"/>
      <c r="AK154" s="217"/>
      <c r="AL154" s="217"/>
      <c r="AM154" s="217"/>
      <c r="AN154" s="217"/>
      <c r="AO154" s="217"/>
      <c r="AP154" s="217"/>
      <c r="AQ154" s="217"/>
      <c r="AR154" s="217"/>
      <c r="AS154" s="217"/>
      <c r="AT154" s="217"/>
      <c r="AU154" s="217"/>
      <c r="AV154" s="217"/>
      <c r="AW154" s="217"/>
      <c r="AX154" s="217"/>
      <c r="AY154" s="217"/>
      <c r="AZ154" s="217"/>
      <c r="BA154" s="217"/>
      <c r="BB154" s="217"/>
      <c r="BC154" s="217"/>
      <c r="BD154" s="217"/>
      <c r="BE154" s="217"/>
      <c r="BF154" s="217"/>
      <c r="BG154" s="217"/>
      <c r="BH154" s="217"/>
    </row>
    <row r="155" spans="1:60" outlineLevel="1" x14ac:dyDescent="0.2">
      <c r="A155" s="238">
        <v>96</v>
      </c>
      <c r="B155" s="239" t="s">
        <v>355</v>
      </c>
      <c r="C155" s="260" t="s">
        <v>356</v>
      </c>
      <c r="D155" s="240" t="s">
        <v>115</v>
      </c>
      <c r="E155" s="241">
        <v>34</v>
      </c>
      <c r="F155" s="242"/>
      <c r="G155" s="243">
        <f>ROUND(E155*F155,2)</f>
        <v>0</v>
      </c>
      <c r="H155" s="242"/>
      <c r="I155" s="243">
        <f>ROUND(E155*H155,2)</f>
        <v>0</v>
      </c>
      <c r="J155" s="242"/>
      <c r="K155" s="243">
        <f>ROUND(E155*J155,2)</f>
        <v>0</v>
      </c>
      <c r="L155" s="243">
        <v>21</v>
      </c>
      <c r="M155" s="243">
        <f>G155*(1+L155/100)</f>
        <v>0</v>
      </c>
      <c r="N155" s="243">
        <v>8.4000000000000003E-4</v>
      </c>
      <c r="O155" s="243">
        <f>ROUND(E155*N155,2)</f>
        <v>0.03</v>
      </c>
      <c r="P155" s="243">
        <v>0</v>
      </c>
      <c r="Q155" s="243">
        <f>ROUND(E155*P155,2)</f>
        <v>0</v>
      </c>
      <c r="R155" s="243" t="s">
        <v>153</v>
      </c>
      <c r="S155" s="243" t="s">
        <v>154</v>
      </c>
      <c r="T155" s="244" t="s">
        <v>154</v>
      </c>
      <c r="U155" s="227">
        <v>0.16500000000000001</v>
      </c>
      <c r="V155" s="227">
        <f>ROUND(E155*U155,2)</f>
        <v>5.61</v>
      </c>
      <c r="W155" s="227"/>
      <c r="X155" s="227" t="s">
        <v>118</v>
      </c>
      <c r="Y155" s="217"/>
      <c r="Z155" s="217"/>
      <c r="AA155" s="217"/>
      <c r="AB155" s="217"/>
      <c r="AC155" s="217"/>
      <c r="AD155" s="217"/>
      <c r="AE155" s="217"/>
      <c r="AF155" s="217"/>
      <c r="AG155" s="217" t="s">
        <v>119</v>
      </c>
      <c r="AH155" s="217"/>
      <c r="AI155" s="217"/>
      <c r="AJ155" s="217"/>
      <c r="AK155" s="217"/>
      <c r="AL155" s="217"/>
      <c r="AM155" s="217"/>
      <c r="AN155" s="217"/>
      <c r="AO155" s="217"/>
      <c r="AP155" s="217"/>
      <c r="AQ155" s="217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217"/>
      <c r="BD155" s="217"/>
      <c r="BE155" s="217"/>
      <c r="BF155" s="217"/>
      <c r="BG155" s="217"/>
      <c r="BH155" s="217"/>
    </row>
    <row r="156" spans="1:60" outlineLevel="1" x14ac:dyDescent="0.2">
      <c r="A156" s="224"/>
      <c r="B156" s="225"/>
      <c r="C156" s="266" t="s">
        <v>357</v>
      </c>
      <c r="D156" s="229"/>
      <c r="E156" s="230">
        <v>34</v>
      </c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17"/>
      <c r="Z156" s="217"/>
      <c r="AA156" s="217"/>
      <c r="AB156" s="217"/>
      <c r="AC156" s="217"/>
      <c r="AD156" s="217"/>
      <c r="AE156" s="217"/>
      <c r="AF156" s="217"/>
      <c r="AG156" s="217" t="s">
        <v>251</v>
      </c>
      <c r="AH156" s="217">
        <v>0</v>
      </c>
      <c r="AI156" s="217"/>
      <c r="AJ156" s="217"/>
      <c r="AK156" s="217"/>
      <c r="AL156" s="217"/>
      <c r="AM156" s="217"/>
      <c r="AN156" s="217"/>
      <c r="AO156" s="217"/>
      <c r="AP156" s="217"/>
      <c r="AQ156" s="217"/>
      <c r="AR156" s="217"/>
      <c r="AS156" s="217"/>
      <c r="AT156" s="217"/>
      <c r="AU156" s="217"/>
      <c r="AV156" s="217"/>
      <c r="AW156" s="217"/>
      <c r="AX156" s="217"/>
      <c r="AY156" s="217"/>
      <c r="AZ156" s="217"/>
      <c r="BA156" s="217"/>
      <c r="BB156" s="217"/>
      <c r="BC156" s="217"/>
      <c r="BD156" s="217"/>
      <c r="BE156" s="217"/>
      <c r="BF156" s="217"/>
      <c r="BG156" s="217"/>
      <c r="BH156" s="217"/>
    </row>
    <row r="157" spans="1:60" outlineLevel="1" x14ac:dyDescent="0.2">
      <c r="A157" s="238">
        <v>97</v>
      </c>
      <c r="B157" s="239" t="s">
        <v>358</v>
      </c>
      <c r="C157" s="260" t="s">
        <v>359</v>
      </c>
      <c r="D157" s="240" t="s">
        <v>115</v>
      </c>
      <c r="E157" s="241">
        <v>56</v>
      </c>
      <c r="F157" s="242"/>
      <c r="G157" s="243">
        <f>ROUND(E157*F157,2)</f>
        <v>0</v>
      </c>
      <c r="H157" s="242"/>
      <c r="I157" s="243">
        <f>ROUND(E157*H157,2)</f>
        <v>0</v>
      </c>
      <c r="J157" s="242"/>
      <c r="K157" s="243">
        <f>ROUND(E157*J157,2)</f>
        <v>0</v>
      </c>
      <c r="L157" s="243">
        <v>21</v>
      </c>
      <c r="M157" s="243">
        <f>G157*(1+L157/100)</f>
        <v>0</v>
      </c>
      <c r="N157" s="243">
        <v>1.1800000000000001E-3</v>
      </c>
      <c r="O157" s="243">
        <f>ROUND(E157*N157,2)</f>
        <v>7.0000000000000007E-2</v>
      </c>
      <c r="P157" s="243">
        <v>0</v>
      </c>
      <c r="Q157" s="243">
        <f>ROUND(E157*P157,2)</f>
        <v>0</v>
      </c>
      <c r="R157" s="243" t="s">
        <v>153</v>
      </c>
      <c r="S157" s="243" t="s">
        <v>154</v>
      </c>
      <c r="T157" s="244" t="s">
        <v>154</v>
      </c>
      <c r="U157" s="227">
        <v>0.21</v>
      </c>
      <c r="V157" s="227">
        <f>ROUND(E157*U157,2)</f>
        <v>11.76</v>
      </c>
      <c r="W157" s="227"/>
      <c r="X157" s="227" t="s">
        <v>118</v>
      </c>
      <c r="Y157" s="217"/>
      <c r="Z157" s="217"/>
      <c r="AA157" s="217"/>
      <c r="AB157" s="217"/>
      <c r="AC157" s="217"/>
      <c r="AD157" s="217"/>
      <c r="AE157" s="217"/>
      <c r="AF157" s="217"/>
      <c r="AG157" s="217" t="s">
        <v>119</v>
      </c>
      <c r="AH157" s="217"/>
      <c r="AI157" s="217"/>
      <c r="AJ157" s="217"/>
      <c r="AK157" s="217"/>
      <c r="AL157" s="217"/>
      <c r="AM157" s="217"/>
      <c r="AN157" s="217"/>
      <c r="AO157" s="217"/>
      <c r="AP157" s="217"/>
      <c r="AQ157" s="217"/>
      <c r="AR157" s="217"/>
      <c r="AS157" s="217"/>
      <c r="AT157" s="217"/>
      <c r="AU157" s="217"/>
      <c r="AV157" s="217"/>
      <c r="AW157" s="217"/>
      <c r="AX157" s="217"/>
      <c r="AY157" s="217"/>
      <c r="AZ157" s="217"/>
      <c r="BA157" s="217"/>
      <c r="BB157" s="217"/>
      <c r="BC157" s="217"/>
      <c r="BD157" s="217"/>
      <c r="BE157" s="217"/>
      <c r="BF157" s="217"/>
      <c r="BG157" s="217"/>
      <c r="BH157" s="217"/>
    </row>
    <row r="158" spans="1:60" outlineLevel="1" x14ac:dyDescent="0.2">
      <c r="A158" s="224"/>
      <c r="B158" s="225"/>
      <c r="C158" s="266" t="s">
        <v>360</v>
      </c>
      <c r="D158" s="229"/>
      <c r="E158" s="230">
        <v>56</v>
      </c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17"/>
      <c r="Z158" s="217"/>
      <c r="AA158" s="217"/>
      <c r="AB158" s="217"/>
      <c r="AC158" s="217"/>
      <c r="AD158" s="217"/>
      <c r="AE158" s="217"/>
      <c r="AF158" s="217"/>
      <c r="AG158" s="217" t="s">
        <v>251</v>
      </c>
      <c r="AH158" s="217">
        <v>0</v>
      </c>
      <c r="AI158" s="217"/>
      <c r="AJ158" s="217"/>
      <c r="AK158" s="217"/>
      <c r="AL158" s="217"/>
      <c r="AM158" s="217"/>
      <c r="AN158" s="217"/>
      <c r="AO158" s="217"/>
      <c r="AP158" s="217"/>
      <c r="AQ158" s="217"/>
      <c r="AR158" s="217"/>
      <c r="AS158" s="217"/>
      <c r="AT158" s="217"/>
      <c r="AU158" s="217"/>
      <c r="AV158" s="217"/>
      <c r="AW158" s="217"/>
      <c r="AX158" s="217"/>
      <c r="AY158" s="217"/>
      <c r="AZ158" s="217"/>
      <c r="BA158" s="217"/>
      <c r="BB158" s="217"/>
      <c r="BC158" s="217"/>
      <c r="BD158" s="217"/>
      <c r="BE158" s="217"/>
      <c r="BF158" s="217"/>
      <c r="BG158" s="217"/>
      <c r="BH158" s="217"/>
    </row>
    <row r="159" spans="1:60" ht="22.5" outlineLevel="1" x14ac:dyDescent="0.2">
      <c r="A159" s="247">
        <v>98</v>
      </c>
      <c r="B159" s="248" t="s">
        <v>361</v>
      </c>
      <c r="C159" s="262" t="s">
        <v>362</v>
      </c>
      <c r="D159" s="249" t="s">
        <v>115</v>
      </c>
      <c r="E159" s="250">
        <v>90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2">
        <v>1.9000000000000001E-4</v>
      </c>
      <c r="O159" s="252">
        <f>ROUND(E159*N159,2)</f>
        <v>0.02</v>
      </c>
      <c r="P159" s="252">
        <v>0</v>
      </c>
      <c r="Q159" s="252">
        <f>ROUND(E159*P159,2)</f>
        <v>0</v>
      </c>
      <c r="R159" s="252" t="s">
        <v>153</v>
      </c>
      <c r="S159" s="252" t="s">
        <v>154</v>
      </c>
      <c r="T159" s="253" t="s">
        <v>154</v>
      </c>
      <c r="U159" s="227">
        <v>8.3000000000000004E-2</v>
      </c>
      <c r="V159" s="227">
        <f>ROUND(E159*U159,2)</f>
        <v>7.47</v>
      </c>
      <c r="W159" s="227"/>
      <c r="X159" s="227" t="s">
        <v>118</v>
      </c>
      <c r="Y159" s="217"/>
      <c r="Z159" s="217"/>
      <c r="AA159" s="217"/>
      <c r="AB159" s="217"/>
      <c r="AC159" s="217"/>
      <c r="AD159" s="217"/>
      <c r="AE159" s="217"/>
      <c r="AF159" s="217"/>
      <c r="AG159" s="217" t="s">
        <v>119</v>
      </c>
      <c r="AH159" s="217"/>
      <c r="AI159" s="217"/>
      <c r="AJ159" s="217"/>
      <c r="AK159" s="217"/>
      <c r="AL159" s="217"/>
      <c r="AM159" s="217"/>
      <c r="AN159" s="217"/>
      <c r="AO159" s="217"/>
      <c r="AP159" s="217"/>
      <c r="AQ159" s="217"/>
      <c r="AR159" s="217"/>
      <c r="AS159" s="217"/>
      <c r="AT159" s="217"/>
      <c r="AU159" s="217"/>
      <c r="AV159" s="217"/>
      <c r="AW159" s="217"/>
      <c r="AX159" s="217"/>
      <c r="AY159" s="217"/>
      <c r="AZ159" s="217"/>
      <c r="BA159" s="217"/>
      <c r="BB159" s="217"/>
      <c r="BC159" s="217"/>
      <c r="BD159" s="217"/>
      <c r="BE159" s="217"/>
      <c r="BF159" s="217"/>
      <c r="BG159" s="217"/>
      <c r="BH159" s="217"/>
    </row>
    <row r="160" spans="1:60" ht="22.5" outlineLevel="1" x14ac:dyDescent="0.2">
      <c r="A160" s="247">
        <v>99</v>
      </c>
      <c r="B160" s="248" t="s">
        <v>363</v>
      </c>
      <c r="C160" s="262" t="s">
        <v>364</v>
      </c>
      <c r="D160" s="249" t="s">
        <v>115</v>
      </c>
      <c r="E160" s="250">
        <v>40</v>
      </c>
      <c r="F160" s="251"/>
      <c r="G160" s="252">
        <f>ROUND(E160*F160,2)</f>
        <v>0</v>
      </c>
      <c r="H160" s="251"/>
      <c r="I160" s="252">
        <f>ROUND(E160*H160,2)</f>
        <v>0</v>
      </c>
      <c r="J160" s="251"/>
      <c r="K160" s="252">
        <f>ROUND(E160*J160,2)</f>
        <v>0</v>
      </c>
      <c r="L160" s="252">
        <v>21</v>
      </c>
      <c r="M160" s="252">
        <f>G160*(1+L160/100)</f>
        <v>0</v>
      </c>
      <c r="N160" s="252">
        <v>2.5000000000000001E-4</v>
      </c>
      <c r="O160" s="252">
        <f>ROUND(E160*N160,2)</f>
        <v>0.01</v>
      </c>
      <c r="P160" s="252">
        <v>0</v>
      </c>
      <c r="Q160" s="252">
        <f>ROUND(E160*P160,2)</f>
        <v>0</v>
      </c>
      <c r="R160" s="252" t="s">
        <v>153</v>
      </c>
      <c r="S160" s="252" t="s">
        <v>154</v>
      </c>
      <c r="T160" s="253" t="s">
        <v>154</v>
      </c>
      <c r="U160" s="227">
        <v>0.114</v>
      </c>
      <c r="V160" s="227">
        <f>ROUND(E160*U160,2)</f>
        <v>4.5599999999999996</v>
      </c>
      <c r="W160" s="227"/>
      <c r="X160" s="227" t="s">
        <v>118</v>
      </c>
      <c r="Y160" s="217"/>
      <c r="Z160" s="217"/>
      <c r="AA160" s="217"/>
      <c r="AB160" s="217"/>
      <c r="AC160" s="217"/>
      <c r="AD160" s="217"/>
      <c r="AE160" s="217"/>
      <c r="AF160" s="217"/>
      <c r="AG160" s="217" t="s">
        <v>119</v>
      </c>
      <c r="AH160" s="217"/>
      <c r="AI160" s="217"/>
      <c r="AJ160" s="217"/>
      <c r="AK160" s="217"/>
      <c r="AL160" s="217"/>
      <c r="AM160" s="217"/>
      <c r="AN160" s="217"/>
      <c r="AO160" s="217"/>
      <c r="AP160" s="217"/>
      <c r="AQ160" s="217"/>
      <c r="AR160" s="217"/>
      <c r="AS160" s="217"/>
      <c r="AT160" s="217"/>
      <c r="AU160" s="217"/>
      <c r="AV160" s="217"/>
      <c r="AW160" s="217"/>
      <c r="AX160" s="217"/>
      <c r="AY160" s="217"/>
      <c r="AZ160" s="217"/>
      <c r="BA160" s="217"/>
      <c r="BB160" s="217"/>
      <c r="BC160" s="217"/>
      <c r="BD160" s="217"/>
      <c r="BE160" s="217"/>
      <c r="BF160" s="217"/>
      <c r="BG160" s="217"/>
      <c r="BH160" s="217"/>
    </row>
    <row r="161" spans="1:60" outlineLevel="1" x14ac:dyDescent="0.2">
      <c r="A161" s="247">
        <v>100</v>
      </c>
      <c r="B161" s="248" t="s">
        <v>365</v>
      </c>
      <c r="C161" s="262" t="s">
        <v>366</v>
      </c>
      <c r="D161" s="249" t="s">
        <v>115</v>
      </c>
      <c r="E161" s="250">
        <v>5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2">
        <v>4.0000000000000002E-4</v>
      </c>
      <c r="O161" s="252">
        <f>ROUND(E161*N161,2)</f>
        <v>0</v>
      </c>
      <c r="P161" s="252">
        <v>0</v>
      </c>
      <c r="Q161" s="252">
        <f>ROUND(E161*P161,2)</f>
        <v>0</v>
      </c>
      <c r="R161" s="252" t="s">
        <v>153</v>
      </c>
      <c r="S161" s="252" t="s">
        <v>154</v>
      </c>
      <c r="T161" s="253" t="s">
        <v>154</v>
      </c>
      <c r="U161" s="227">
        <v>0.20699999999999999</v>
      </c>
      <c r="V161" s="227">
        <f>ROUND(E161*U161,2)</f>
        <v>1.04</v>
      </c>
      <c r="W161" s="227"/>
      <c r="X161" s="227" t="s">
        <v>118</v>
      </c>
      <c r="Y161" s="217"/>
      <c r="Z161" s="217"/>
      <c r="AA161" s="217"/>
      <c r="AB161" s="217"/>
      <c r="AC161" s="217"/>
      <c r="AD161" s="217"/>
      <c r="AE161" s="217"/>
      <c r="AF161" s="217"/>
      <c r="AG161" s="217" t="s">
        <v>119</v>
      </c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7"/>
      <c r="AU161" s="217"/>
      <c r="AV161" s="217"/>
      <c r="AW161" s="217"/>
      <c r="AX161" s="217"/>
      <c r="AY161" s="217"/>
      <c r="AZ161" s="217"/>
      <c r="BA161" s="217"/>
      <c r="BB161" s="217"/>
      <c r="BC161" s="217"/>
      <c r="BD161" s="217"/>
      <c r="BE161" s="217"/>
      <c r="BF161" s="217"/>
      <c r="BG161" s="217"/>
      <c r="BH161" s="217"/>
    </row>
    <row r="162" spans="1:60" outlineLevel="1" x14ac:dyDescent="0.2">
      <c r="A162" s="247">
        <v>101</v>
      </c>
      <c r="B162" s="248" t="s">
        <v>367</v>
      </c>
      <c r="C162" s="262" t="s">
        <v>368</v>
      </c>
      <c r="D162" s="249" t="s">
        <v>115</v>
      </c>
      <c r="E162" s="250">
        <v>4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2">
        <v>5.4000000000000001E-4</v>
      </c>
      <c r="O162" s="252">
        <f>ROUND(E162*N162,2)</f>
        <v>0</v>
      </c>
      <c r="P162" s="252">
        <v>0</v>
      </c>
      <c r="Q162" s="252">
        <f>ROUND(E162*P162,2)</f>
        <v>0</v>
      </c>
      <c r="R162" s="252" t="s">
        <v>153</v>
      </c>
      <c r="S162" s="252" t="s">
        <v>154</v>
      </c>
      <c r="T162" s="253" t="s">
        <v>154</v>
      </c>
      <c r="U162" s="227">
        <v>0.22700000000000001</v>
      </c>
      <c r="V162" s="227">
        <f>ROUND(E162*U162,2)</f>
        <v>0.91</v>
      </c>
      <c r="W162" s="227"/>
      <c r="X162" s="227" t="s">
        <v>118</v>
      </c>
      <c r="Y162" s="217"/>
      <c r="Z162" s="217"/>
      <c r="AA162" s="217"/>
      <c r="AB162" s="217"/>
      <c r="AC162" s="217"/>
      <c r="AD162" s="217"/>
      <c r="AE162" s="217"/>
      <c r="AF162" s="217"/>
      <c r="AG162" s="217" t="s">
        <v>119</v>
      </c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7"/>
      <c r="AU162" s="217"/>
      <c r="AV162" s="217"/>
      <c r="AW162" s="217"/>
      <c r="AX162" s="217"/>
      <c r="AY162" s="217"/>
      <c r="AZ162" s="217"/>
      <c r="BA162" s="217"/>
      <c r="BB162" s="217"/>
      <c r="BC162" s="217"/>
      <c r="BD162" s="217"/>
      <c r="BE162" s="217"/>
      <c r="BF162" s="217"/>
      <c r="BG162" s="217"/>
      <c r="BH162" s="217"/>
    </row>
    <row r="163" spans="1:60" outlineLevel="1" x14ac:dyDescent="0.2">
      <c r="A163" s="247">
        <v>102</v>
      </c>
      <c r="B163" s="248" t="s">
        <v>369</v>
      </c>
      <c r="C163" s="262" t="s">
        <v>370</v>
      </c>
      <c r="D163" s="249" t="s">
        <v>115</v>
      </c>
      <c r="E163" s="250">
        <v>4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21</v>
      </c>
      <c r="M163" s="252">
        <f>G163*(1+L163/100)</f>
        <v>0</v>
      </c>
      <c r="N163" s="252">
        <v>1.1999999999999999E-3</v>
      </c>
      <c r="O163" s="252">
        <f>ROUND(E163*N163,2)</f>
        <v>0</v>
      </c>
      <c r="P163" s="252">
        <v>0</v>
      </c>
      <c r="Q163" s="252">
        <f>ROUND(E163*P163,2)</f>
        <v>0</v>
      </c>
      <c r="R163" s="252" t="s">
        <v>153</v>
      </c>
      <c r="S163" s="252" t="s">
        <v>154</v>
      </c>
      <c r="T163" s="253" t="s">
        <v>154</v>
      </c>
      <c r="U163" s="227">
        <v>0.35099999999999998</v>
      </c>
      <c r="V163" s="227">
        <f>ROUND(E163*U163,2)</f>
        <v>1.4</v>
      </c>
      <c r="W163" s="227"/>
      <c r="X163" s="227" t="s">
        <v>118</v>
      </c>
      <c r="Y163" s="217"/>
      <c r="Z163" s="217"/>
      <c r="AA163" s="217"/>
      <c r="AB163" s="217"/>
      <c r="AC163" s="217"/>
      <c r="AD163" s="217"/>
      <c r="AE163" s="217"/>
      <c r="AF163" s="217"/>
      <c r="AG163" s="217" t="s">
        <v>119</v>
      </c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7"/>
      <c r="BF163" s="217"/>
      <c r="BG163" s="217"/>
      <c r="BH163" s="217"/>
    </row>
    <row r="164" spans="1:60" outlineLevel="1" x14ac:dyDescent="0.2">
      <c r="A164" s="247">
        <v>103</v>
      </c>
      <c r="B164" s="248" t="s">
        <v>371</v>
      </c>
      <c r="C164" s="262" t="s">
        <v>372</v>
      </c>
      <c r="D164" s="249" t="s">
        <v>115</v>
      </c>
      <c r="E164" s="250">
        <v>12</v>
      </c>
      <c r="F164" s="251"/>
      <c r="G164" s="252">
        <f>ROUND(E164*F164,2)</f>
        <v>0</v>
      </c>
      <c r="H164" s="251"/>
      <c r="I164" s="252">
        <f>ROUND(E164*H164,2)</f>
        <v>0</v>
      </c>
      <c r="J164" s="251"/>
      <c r="K164" s="252">
        <f>ROUND(E164*J164,2)</f>
        <v>0</v>
      </c>
      <c r="L164" s="252">
        <v>21</v>
      </c>
      <c r="M164" s="252">
        <f>G164*(1+L164/100)</f>
        <v>0</v>
      </c>
      <c r="N164" s="252">
        <v>1.6999999999999999E-3</v>
      </c>
      <c r="O164" s="252">
        <f>ROUND(E164*N164,2)</f>
        <v>0.02</v>
      </c>
      <c r="P164" s="252">
        <v>0</v>
      </c>
      <c r="Q164" s="252">
        <f>ROUND(E164*P164,2)</f>
        <v>0</v>
      </c>
      <c r="R164" s="252" t="s">
        <v>153</v>
      </c>
      <c r="S164" s="252" t="s">
        <v>154</v>
      </c>
      <c r="T164" s="253" t="s">
        <v>154</v>
      </c>
      <c r="U164" s="227">
        <v>0.42399999999999999</v>
      </c>
      <c r="V164" s="227">
        <f>ROUND(E164*U164,2)</f>
        <v>5.09</v>
      </c>
      <c r="W164" s="227"/>
      <c r="X164" s="227" t="s">
        <v>118</v>
      </c>
      <c r="Y164" s="217"/>
      <c r="Z164" s="217"/>
      <c r="AA164" s="217"/>
      <c r="AB164" s="217"/>
      <c r="AC164" s="217"/>
      <c r="AD164" s="217"/>
      <c r="AE164" s="217"/>
      <c r="AF164" s="217"/>
      <c r="AG164" s="217" t="s">
        <v>119</v>
      </c>
      <c r="AH164" s="217"/>
      <c r="AI164" s="217"/>
      <c r="AJ164" s="217"/>
      <c r="AK164" s="217"/>
      <c r="AL164" s="217"/>
      <c r="AM164" s="217"/>
      <c r="AN164" s="217"/>
      <c r="AO164" s="217"/>
      <c r="AP164" s="217"/>
      <c r="AQ164" s="217"/>
      <c r="AR164" s="217"/>
      <c r="AS164" s="217"/>
      <c r="AT164" s="217"/>
      <c r="AU164" s="217"/>
      <c r="AV164" s="217"/>
      <c r="AW164" s="217"/>
      <c r="AX164" s="217"/>
      <c r="AY164" s="217"/>
      <c r="AZ164" s="217"/>
      <c r="BA164" s="217"/>
      <c r="BB164" s="217"/>
      <c r="BC164" s="217"/>
      <c r="BD164" s="217"/>
      <c r="BE164" s="217"/>
      <c r="BF164" s="217"/>
      <c r="BG164" s="217"/>
      <c r="BH164" s="217"/>
    </row>
    <row r="165" spans="1:60" outlineLevel="1" x14ac:dyDescent="0.2">
      <c r="A165" s="247">
        <v>104</v>
      </c>
      <c r="B165" s="248" t="s">
        <v>373</v>
      </c>
      <c r="C165" s="262" t="s">
        <v>374</v>
      </c>
      <c r="D165" s="249" t="s">
        <v>115</v>
      </c>
      <c r="E165" s="250">
        <v>1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2">
        <v>3.4000000000000002E-4</v>
      </c>
      <c r="O165" s="252">
        <f>ROUND(E165*N165,2)</f>
        <v>0</v>
      </c>
      <c r="P165" s="252">
        <v>0</v>
      </c>
      <c r="Q165" s="252">
        <f>ROUND(E165*P165,2)</f>
        <v>0</v>
      </c>
      <c r="R165" s="252"/>
      <c r="S165" s="252" t="s">
        <v>116</v>
      </c>
      <c r="T165" s="253" t="s">
        <v>154</v>
      </c>
      <c r="U165" s="227">
        <v>0.20599999999999999</v>
      </c>
      <c r="V165" s="227">
        <f>ROUND(E165*U165,2)</f>
        <v>0.21</v>
      </c>
      <c r="W165" s="227"/>
      <c r="X165" s="227" t="s">
        <v>118</v>
      </c>
      <c r="Y165" s="217"/>
      <c r="Z165" s="217"/>
      <c r="AA165" s="217"/>
      <c r="AB165" s="217"/>
      <c r="AC165" s="217"/>
      <c r="AD165" s="217"/>
      <c r="AE165" s="217"/>
      <c r="AF165" s="217"/>
      <c r="AG165" s="217" t="s">
        <v>119</v>
      </c>
      <c r="AH165" s="217"/>
      <c r="AI165" s="217"/>
      <c r="AJ165" s="217"/>
      <c r="AK165" s="217"/>
      <c r="AL165" s="217"/>
      <c r="AM165" s="217"/>
      <c r="AN165" s="217"/>
      <c r="AO165" s="217"/>
      <c r="AP165" s="217"/>
      <c r="AQ165" s="217"/>
      <c r="AR165" s="217"/>
      <c r="AS165" s="217"/>
      <c r="AT165" s="217"/>
      <c r="AU165" s="217"/>
      <c r="AV165" s="217"/>
      <c r="AW165" s="217"/>
      <c r="AX165" s="217"/>
      <c r="AY165" s="217"/>
      <c r="AZ165" s="217"/>
      <c r="BA165" s="217"/>
      <c r="BB165" s="217"/>
      <c r="BC165" s="217"/>
      <c r="BD165" s="217"/>
      <c r="BE165" s="217"/>
      <c r="BF165" s="217"/>
      <c r="BG165" s="217"/>
      <c r="BH165" s="217"/>
    </row>
    <row r="166" spans="1:60" outlineLevel="1" x14ac:dyDescent="0.2">
      <c r="A166" s="247">
        <v>105</v>
      </c>
      <c r="B166" s="248" t="s">
        <v>375</v>
      </c>
      <c r="C166" s="262" t="s">
        <v>376</v>
      </c>
      <c r="D166" s="249" t="s">
        <v>115</v>
      </c>
      <c r="E166" s="250">
        <v>1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21</v>
      </c>
      <c r="M166" s="252">
        <f>G166*(1+L166/100)</f>
        <v>0</v>
      </c>
      <c r="N166" s="252">
        <v>3.4000000000000002E-4</v>
      </c>
      <c r="O166" s="252">
        <f>ROUND(E166*N166,2)</f>
        <v>0</v>
      </c>
      <c r="P166" s="252">
        <v>0</v>
      </c>
      <c r="Q166" s="252">
        <f>ROUND(E166*P166,2)</f>
        <v>0</v>
      </c>
      <c r="R166" s="252"/>
      <c r="S166" s="252" t="s">
        <v>116</v>
      </c>
      <c r="T166" s="253" t="s">
        <v>154</v>
      </c>
      <c r="U166" s="227">
        <v>0.20599999999999999</v>
      </c>
      <c r="V166" s="227">
        <f>ROUND(E166*U166,2)</f>
        <v>0.21</v>
      </c>
      <c r="W166" s="227"/>
      <c r="X166" s="227" t="s">
        <v>118</v>
      </c>
      <c r="Y166" s="217"/>
      <c r="Z166" s="217"/>
      <c r="AA166" s="217"/>
      <c r="AB166" s="217"/>
      <c r="AC166" s="217"/>
      <c r="AD166" s="217"/>
      <c r="AE166" s="217"/>
      <c r="AF166" s="217"/>
      <c r="AG166" s="217" t="s">
        <v>119</v>
      </c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7"/>
      <c r="AU166" s="217"/>
      <c r="AV166" s="217"/>
      <c r="AW166" s="217"/>
      <c r="AX166" s="217"/>
      <c r="AY166" s="217"/>
      <c r="AZ166" s="217"/>
      <c r="BA166" s="217"/>
      <c r="BB166" s="217"/>
      <c r="BC166" s="217"/>
      <c r="BD166" s="217"/>
      <c r="BE166" s="217"/>
      <c r="BF166" s="217"/>
      <c r="BG166" s="217"/>
      <c r="BH166" s="217"/>
    </row>
    <row r="167" spans="1:60" outlineLevel="1" x14ac:dyDescent="0.2">
      <c r="A167" s="247">
        <v>106</v>
      </c>
      <c r="B167" s="248" t="s">
        <v>377</v>
      </c>
      <c r="C167" s="262" t="s">
        <v>378</v>
      </c>
      <c r="D167" s="249" t="s">
        <v>115</v>
      </c>
      <c r="E167" s="250">
        <v>1</v>
      </c>
      <c r="F167" s="251"/>
      <c r="G167" s="252">
        <f>ROUND(E167*F167,2)</f>
        <v>0</v>
      </c>
      <c r="H167" s="251"/>
      <c r="I167" s="252">
        <f>ROUND(E167*H167,2)</f>
        <v>0</v>
      </c>
      <c r="J167" s="251"/>
      <c r="K167" s="252">
        <f>ROUND(E167*J167,2)</f>
        <v>0</v>
      </c>
      <c r="L167" s="252">
        <v>21</v>
      </c>
      <c r="M167" s="252">
        <f>G167*(1+L167/100)</f>
        <v>0</v>
      </c>
      <c r="N167" s="252">
        <v>3.4000000000000002E-4</v>
      </c>
      <c r="O167" s="252">
        <f>ROUND(E167*N167,2)</f>
        <v>0</v>
      </c>
      <c r="P167" s="252">
        <v>0</v>
      </c>
      <c r="Q167" s="252">
        <f>ROUND(E167*P167,2)</f>
        <v>0</v>
      </c>
      <c r="R167" s="252"/>
      <c r="S167" s="252" t="s">
        <v>116</v>
      </c>
      <c r="T167" s="253" t="s">
        <v>154</v>
      </c>
      <c r="U167" s="227">
        <v>0.20599999999999999</v>
      </c>
      <c r="V167" s="227">
        <f>ROUND(E167*U167,2)</f>
        <v>0.21</v>
      </c>
      <c r="W167" s="227"/>
      <c r="X167" s="227" t="s">
        <v>118</v>
      </c>
      <c r="Y167" s="217"/>
      <c r="Z167" s="217"/>
      <c r="AA167" s="217"/>
      <c r="AB167" s="217"/>
      <c r="AC167" s="217"/>
      <c r="AD167" s="217"/>
      <c r="AE167" s="217"/>
      <c r="AF167" s="217"/>
      <c r="AG167" s="217" t="s">
        <v>119</v>
      </c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7"/>
      <c r="AU167" s="217"/>
      <c r="AV167" s="217"/>
      <c r="AW167" s="217"/>
      <c r="AX167" s="217"/>
      <c r="AY167" s="217"/>
      <c r="AZ167" s="217"/>
      <c r="BA167" s="217"/>
      <c r="BB167" s="217"/>
      <c r="BC167" s="217"/>
      <c r="BD167" s="217"/>
      <c r="BE167" s="217"/>
      <c r="BF167" s="217"/>
      <c r="BG167" s="217"/>
      <c r="BH167" s="217"/>
    </row>
    <row r="168" spans="1:60" ht="33.75" outlineLevel="1" x14ac:dyDescent="0.2">
      <c r="A168" s="238">
        <v>107</v>
      </c>
      <c r="B168" s="239" t="s">
        <v>379</v>
      </c>
      <c r="C168" s="260" t="s">
        <v>380</v>
      </c>
      <c r="D168" s="240" t="s">
        <v>115</v>
      </c>
      <c r="E168" s="241">
        <v>164</v>
      </c>
      <c r="F168" s="242"/>
      <c r="G168" s="243">
        <f>ROUND(E168*F168,2)</f>
        <v>0</v>
      </c>
      <c r="H168" s="242"/>
      <c r="I168" s="243">
        <f>ROUND(E168*H168,2)</f>
        <v>0</v>
      </c>
      <c r="J168" s="242"/>
      <c r="K168" s="243">
        <f>ROUND(E168*J168,2)</f>
        <v>0</v>
      </c>
      <c r="L168" s="243">
        <v>21</v>
      </c>
      <c r="M168" s="243">
        <f>G168*(1+L168/100)</f>
        <v>0</v>
      </c>
      <c r="N168" s="243">
        <v>0</v>
      </c>
      <c r="O168" s="243">
        <f>ROUND(E168*N168,2)</f>
        <v>0</v>
      </c>
      <c r="P168" s="243">
        <v>0</v>
      </c>
      <c r="Q168" s="243">
        <f>ROUND(E168*P168,2)</f>
        <v>0</v>
      </c>
      <c r="R168" s="243"/>
      <c r="S168" s="243" t="s">
        <v>116</v>
      </c>
      <c r="T168" s="244" t="s">
        <v>117</v>
      </c>
      <c r="U168" s="227">
        <v>0</v>
      </c>
      <c r="V168" s="227">
        <f>ROUND(E168*U168,2)</f>
        <v>0</v>
      </c>
      <c r="W168" s="227"/>
      <c r="X168" s="227" t="s">
        <v>118</v>
      </c>
      <c r="Y168" s="217"/>
      <c r="Z168" s="217"/>
      <c r="AA168" s="217"/>
      <c r="AB168" s="217"/>
      <c r="AC168" s="217"/>
      <c r="AD168" s="217"/>
      <c r="AE168" s="217"/>
      <c r="AF168" s="217"/>
      <c r="AG168" s="217" t="s">
        <v>119</v>
      </c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</row>
    <row r="169" spans="1:60" outlineLevel="1" x14ac:dyDescent="0.2">
      <c r="A169" s="224"/>
      <c r="B169" s="225"/>
      <c r="C169" s="261" t="s">
        <v>381</v>
      </c>
      <c r="D169" s="246"/>
      <c r="E169" s="246"/>
      <c r="F169" s="246"/>
      <c r="G169" s="246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17"/>
      <c r="Z169" s="217"/>
      <c r="AA169" s="217"/>
      <c r="AB169" s="217"/>
      <c r="AC169" s="217"/>
      <c r="AD169" s="217"/>
      <c r="AE169" s="217"/>
      <c r="AF169" s="217"/>
      <c r="AG169" s="217" t="s">
        <v>121</v>
      </c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</row>
    <row r="170" spans="1:60" ht="22.5" outlineLevel="1" x14ac:dyDescent="0.2">
      <c r="A170" s="247">
        <v>108</v>
      </c>
      <c r="B170" s="248" t="s">
        <v>382</v>
      </c>
      <c r="C170" s="262" t="s">
        <v>383</v>
      </c>
      <c r="D170" s="249" t="s">
        <v>115</v>
      </c>
      <c r="E170" s="250">
        <v>15</v>
      </c>
      <c r="F170" s="251"/>
      <c r="G170" s="252">
        <f>ROUND(E170*F170,2)</f>
        <v>0</v>
      </c>
      <c r="H170" s="251"/>
      <c r="I170" s="252">
        <f>ROUND(E170*H170,2)</f>
        <v>0</v>
      </c>
      <c r="J170" s="251"/>
      <c r="K170" s="252">
        <f>ROUND(E170*J170,2)</f>
        <v>0</v>
      </c>
      <c r="L170" s="252">
        <v>21</v>
      </c>
      <c r="M170" s="252">
        <f>G170*(1+L170/100)</f>
        <v>0</v>
      </c>
      <c r="N170" s="252">
        <v>7.2000000000000005E-4</v>
      </c>
      <c r="O170" s="252">
        <f>ROUND(E170*N170,2)</f>
        <v>0.01</v>
      </c>
      <c r="P170" s="252">
        <v>0</v>
      </c>
      <c r="Q170" s="252">
        <f>ROUND(E170*P170,2)</f>
        <v>0</v>
      </c>
      <c r="R170" s="252"/>
      <c r="S170" s="252" t="s">
        <v>116</v>
      </c>
      <c r="T170" s="253" t="s">
        <v>117</v>
      </c>
      <c r="U170" s="227">
        <v>0.38100000000000001</v>
      </c>
      <c r="V170" s="227">
        <f>ROUND(E170*U170,2)</f>
        <v>5.72</v>
      </c>
      <c r="W170" s="227"/>
      <c r="X170" s="227" t="s">
        <v>118</v>
      </c>
      <c r="Y170" s="217"/>
      <c r="Z170" s="217"/>
      <c r="AA170" s="217"/>
      <c r="AB170" s="217"/>
      <c r="AC170" s="217"/>
      <c r="AD170" s="217"/>
      <c r="AE170" s="217"/>
      <c r="AF170" s="217"/>
      <c r="AG170" s="217" t="s">
        <v>119</v>
      </c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</row>
    <row r="171" spans="1:60" ht="22.5" outlineLevel="1" x14ac:dyDescent="0.2">
      <c r="A171" s="247">
        <v>109</v>
      </c>
      <c r="B171" s="248" t="s">
        <v>384</v>
      </c>
      <c r="C171" s="262" t="s">
        <v>385</v>
      </c>
      <c r="D171" s="249" t="s">
        <v>115</v>
      </c>
      <c r="E171" s="250">
        <v>67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21</v>
      </c>
      <c r="M171" s="252">
        <f>G171*(1+L171/100)</f>
        <v>0</v>
      </c>
      <c r="N171" s="252">
        <v>2.97E-3</v>
      </c>
      <c r="O171" s="252">
        <f>ROUND(E171*N171,2)</f>
        <v>0.2</v>
      </c>
      <c r="P171" s="252">
        <v>0</v>
      </c>
      <c r="Q171" s="252">
        <f>ROUND(E171*P171,2)</f>
        <v>0</v>
      </c>
      <c r="R171" s="252"/>
      <c r="S171" s="252" t="s">
        <v>116</v>
      </c>
      <c r="T171" s="253" t="s">
        <v>154</v>
      </c>
      <c r="U171" s="227">
        <v>0.433</v>
      </c>
      <c r="V171" s="227">
        <f>ROUND(E171*U171,2)</f>
        <v>29.01</v>
      </c>
      <c r="W171" s="227"/>
      <c r="X171" s="227" t="s">
        <v>118</v>
      </c>
      <c r="Y171" s="217"/>
      <c r="Z171" s="217"/>
      <c r="AA171" s="217"/>
      <c r="AB171" s="217"/>
      <c r="AC171" s="217"/>
      <c r="AD171" s="217"/>
      <c r="AE171" s="217"/>
      <c r="AF171" s="217"/>
      <c r="AG171" s="217" t="s">
        <v>119</v>
      </c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</row>
    <row r="172" spans="1:60" ht="22.5" outlineLevel="1" x14ac:dyDescent="0.2">
      <c r="A172" s="247">
        <v>110</v>
      </c>
      <c r="B172" s="248" t="s">
        <v>386</v>
      </c>
      <c r="C172" s="262" t="s">
        <v>387</v>
      </c>
      <c r="D172" s="249" t="s">
        <v>115</v>
      </c>
      <c r="E172" s="250">
        <v>20</v>
      </c>
      <c r="F172" s="251"/>
      <c r="G172" s="252">
        <f>ROUND(E172*F172,2)</f>
        <v>0</v>
      </c>
      <c r="H172" s="251"/>
      <c r="I172" s="252">
        <f>ROUND(E172*H172,2)</f>
        <v>0</v>
      </c>
      <c r="J172" s="251"/>
      <c r="K172" s="252">
        <f>ROUND(E172*J172,2)</f>
        <v>0</v>
      </c>
      <c r="L172" s="252">
        <v>21</v>
      </c>
      <c r="M172" s="252">
        <f>G172*(1+L172/100)</f>
        <v>0</v>
      </c>
      <c r="N172" s="252">
        <v>3.6999999999999999E-4</v>
      </c>
      <c r="O172" s="252">
        <f>ROUND(E172*N172,2)</f>
        <v>0.01</v>
      </c>
      <c r="P172" s="252">
        <v>0</v>
      </c>
      <c r="Q172" s="252">
        <f>ROUND(E172*P172,2)</f>
        <v>0</v>
      </c>
      <c r="R172" s="252"/>
      <c r="S172" s="252" t="s">
        <v>116</v>
      </c>
      <c r="T172" s="253" t="s">
        <v>117</v>
      </c>
      <c r="U172" s="227">
        <v>0.31900000000000001</v>
      </c>
      <c r="V172" s="227">
        <f>ROUND(E172*U172,2)</f>
        <v>6.38</v>
      </c>
      <c r="W172" s="227"/>
      <c r="X172" s="227" t="s">
        <v>118</v>
      </c>
      <c r="Y172" s="217"/>
      <c r="Z172" s="217"/>
      <c r="AA172" s="217"/>
      <c r="AB172" s="217"/>
      <c r="AC172" s="217"/>
      <c r="AD172" s="217"/>
      <c r="AE172" s="217"/>
      <c r="AF172" s="217"/>
      <c r="AG172" s="217" t="s">
        <v>119</v>
      </c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</row>
    <row r="173" spans="1:60" ht="33.75" outlineLevel="1" x14ac:dyDescent="0.2">
      <c r="A173" s="238">
        <v>111</v>
      </c>
      <c r="B173" s="239" t="s">
        <v>388</v>
      </c>
      <c r="C173" s="260" t="s">
        <v>389</v>
      </c>
      <c r="D173" s="240" t="s">
        <v>115</v>
      </c>
      <c r="E173" s="241">
        <v>4</v>
      </c>
      <c r="F173" s="242"/>
      <c r="G173" s="243">
        <f>ROUND(E173*F173,2)</f>
        <v>0</v>
      </c>
      <c r="H173" s="242"/>
      <c r="I173" s="243">
        <f>ROUND(E173*H173,2)</f>
        <v>0</v>
      </c>
      <c r="J173" s="242"/>
      <c r="K173" s="243">
        <f>ROUND(E173*J173,2)</f>
        <v>0</v>
      </c>
      <c r="L173" s="243">
        <v>21</v>
      </c>
      <c r="M173" s="243">
        <f>G173*(1+L173/100)</f>
        <v>0</v>
      </c>
      <c r="N173" s="243">
        <v>0</v>
      </c>
      <c r="O173" s="243">
        <f>ROUND(E173*N173,2)</f>
        <v>0</v>
      </c>
      <c r="P173" s="243">
        <v>0</v>
      </c>
      <c r="Q173" s="243">
        <f>ROUND(E173*P173,2)</f>
        <v>0</v>
      </c>
      <c r="R173" s="243"/>
      <c r="S173" s="243" t="s">
        <v>116</v>
      </c>
      <c r="T173" s="244" t="s">
        <v>117</v>
      </c>
      <c r="U173" s="227">
        <v>0</v>
      </c>
      <c r="V173" s="227">
        <f>ROUND(E173*U173,2)</f>
        <v>0</v>
      </c>
      <c r="W173" s="227"/>
      <c r="X173" s="227" t="s">
        <v>118</v>
      </c>
      <c r="Y173" s="217"/>
      <c r="Z173" s="217"/>
      <c r="AA173" s="217"/>
      <c r="AB173" s="217"/>
      <c r="AC173" s="217"/>
      <c r="AD173" s="217"/>
      <c r="AE173" s="217"/>
      <c r="AF173" s="217"/>
      <c r="AG173" s="217" t="s">
        <v>119</v>
      </c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</row>
    <row r="174" spans="1:60" ht="22.5" outlineLevel="1" x14ac:dyDescent="0.2">
      <c r="A174" s="224"/>
      <c r="B174" s="225"/>
      <c r="C174" s="261" t="s">
        <v>390</v>
      </c>
      <c r="D174" s="246"/>
      <c r="E174" s="246"/>
      <c r="F174" s="246"/>
      <c r="G174" s="246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17"/>
      <c r="Z174" s="217"/>
      <c r="AA174" s="217"/>
      <c r="AB174" s="217"/>
      <c r="AC174" s="217"/>
      <c r="AD174" s="217"/>
      <c r="AE174" s="217"/>
      <c r="AF174" s="217"/>
      <c r="AG174" s="217" t="s">
        <v>121</v>
      </c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45" t="str">
        <f>C174</f>
        <v>například protipožární akrylátový tmel doplněný výplní z minerální plsti, zhotovit oprávněnou osobou, včetně zapravení prostupu a označení identifikačním štítkem. Značení venkovní průměr rozvodu, včetně izolace, D240.</v>
      </c>
      <c r="BB174" s="217"/>
      <c r="BC174" s="217"/>
      <c r="BD174" s="217"/>
      <c r="BE174" s="217"/>
      <c r="BF174" s="217"/>
      <c r="BG174" s="217"/>
      <c r="BH174" s="217"/>
    </row>
    <row r="175" spans="1:60" outlineLevel="1" x14ac:dyDescent="0.2">
      <c r="A175" s="238">
        <v>112</v>
      </c>
      <c r="B175" s="239" t="s">
        <v>391</v>
      </c>
      <c r="C175" s="260" t="s">
        <v>392</v>
      </c>
      <c r="D175" s="240" t="s">
        <v>393</v>
      </c>
      <c r="E175" s="241">
        <v>3700</v>
      </c>
      <c r="F175" s="242"/>
      <c r="G175" s="243">
        <f>ROUND(E175*F175,2)</f>
        <v>0</v>
      </c>
      <c r="H175" s="242"/>
      <c r="I175" s="243">
        <f>ROUND(E175*H175,2)</f>
        <v>0</v>
      </c>
      <c r="J175" s="242"/>
      <c r="K175" s="243">
        <f>ROUND(E175*J175,2)</f>
        <v>0</v>
      </c>
      <c r="L175" s="243">
        <v>21</v>
      </c>
      <c r="M175" s="243">
        <f>G175*(1+L175/100)</f>
        <v>0</v>
      </c>
      <c r="N175" s="243">
        <v>1.06E-3</v>
      </c>
      <c r="O175" s="243">
        <f>ROUND(E175*N175,2)</f>
        <v>3.92</v>
      </c>
      <c r="P175" s="243">
        <v>0</v>
      </c>
      <c r="Q175" s="243">
        <f>ROUND(E175*P175,2)</f>
        <v>0</v>
      </c>
      <c r="R175" s="243" t="s">
        <v>394</v>
      </c>
      <c r="S175" s="243" t="s">
        <v>154</v>
      </c>
      <c r="T175" s="244" t="s">
        <v>154</v>
      </c>
      <c r="U175" s="227">
        <v>0.42918000000000001</v>
      </c>
      <c r="V175" s="227">
        <f>ROUND(E175*U175,2)</f>
        <v>1587.97</v>
      </c>
      <c r="W175" s="227"/>
      <c r="X175" s="227" t="s">
        <v>395</v>
      </c>
      <c r="Y175" s="217"/>
      <c r="Z175" s="217"/>
      <c r="AA175" s="217"/>
      <c r="AB175" s="217"/>
      <c r="AC175" s="217"/>
      <c r="AD175" s="217"/>
      <c r="AE175" s="217"/>
      <c r="AF175" s="217"/>
      <c r="AG175" s="217" t="s">
        <v>396</v>
      </c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</row>
    <row r="176" spans="1:60" ht="22.5" outlineLevel="1" x14ac:dyDescent="0.2">
      <c r="A176" s="224"/>
      <c r="B176" s="225"/>
      <c r="C176" s="261" t="s">
        <v>397</v>
      </c>
      <c r="D176" s="246"/>
      <c r="E176" s="246"/>
      <c r="F176" s="246"/>
      <c r="G176" s="246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17"/>
      <c r="Z176" s="217"/>
      <c r="AA176" s="217"/>
      <c r="AB176" s="217"/>
      <c r="AC176" s="217"/>
      <c r="AD176" s="217"/>
      <c r="AE176" s="217"/>
      <c r="AF176" s="217"/>
      <c r="AG176" s="217" t="s">
        <v>121</v>
      </c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45" t="str">
        <f>C176</f>
        <v>Doplňkové konstrukce ocelové atypické/typové stavebnicové prvky (uložení potrubí, armatrur, zařízení, čerpadel...), včetně povrchové antikorozní úpravy (protikorozní nátěr, zinkování, ve venkovním prostředí žárový zinek)</v>
      </c>
      <c r="BB176" s="217"/>
      <c r="BC176" s="217"/>
      <c r="BD176" s="217"/>
      <c r="BE176" s="217"/>
      <c r="BF176" s="217"/>
      <c r="BG176" s="217"/>
      <c r="BH176" s="217"/>
    </row>
    <row r="177" spans="1:60" outlineLevel="1" x14ac:dyDescent="0.2">
      <c r="A177" s="238">
        <v>113</v>
      </c>
      <c r="B177" s="239" t="s">
        <v>398</v>
      </c>
      <c r="C177" s="260" t="s">
        <v>399</v>
      </c>
      <c r="D177" s="240" t="s">
        <v>400</v>
      </c>
      <c r="E177" s="241">
        <v>204</v>
      </c>
      <c r="F177" s="242"/>
      <c r="G177" s="243">
        <f>ROUND(E177*F177,2)</f>
        <v>0</v>
      </c>
      <c r="H177" s="242"/>
      <c r="I177" s="243">
        <f>ROUND(E177*H177,2)</f>
        <v>0</v>
      </c>
      <c r="J177" s="242"/>
      <c r="K177" s="243">
        <f>ROUND(E177*J177,2)</f>
        <v>0</v>
      </c>
      <c r="L177" s="243">
        <v>21</v>
      </c>
      <c r="M177" s="243">
        <f>G177*(1+L177/100)</f>
        <v>0</v>
      </c>
      <c r="N177" s="243">
        <v>0</v>
      </c>
      <c r="O177" s="243">
        <f>ROUND(E177*N177,2)</f>
        <v>0</v>
      </c>
      <c r="P177" s="243">
        <v>0</v>
      </c>
      <c r="Q177" s="243">
        <f>ROUND(E177*P177,2)</f>
        <v>0</v>
      </c>
      <c r="R177" s="243" t="s">
        <v>401</v>
      </c>
      <c r="S177" s="243" t="s">
        <v>154</v>
      </c>
      <c r="T177" s="244" t="s">
        <v>154</v>
      </c>
      <c r="U177" s="227">
        <v>1</v>
      </c>
      <c r="V177" s="227">
        <f>ROUND(E177*U177,2)</f>
        <v>204</v>
      </c>
      <c r="W177" s="227"/>
      <c r="X177" s="227" t="s">
        <v>402</v>
      </c>
      <c r="Y177" s="217"/>
      <c r="Z177" s="217"/>
      <c r="AA177" s="217"/>
      <c r="AB177" s="217"/>
      <c r="AC177" s="217"/>
      <c r="AD177" s="217"/>
      <c r="AE177" s="217"/>
      <c r="AF177" s="217"/>
      <c r="AG177" s="217" t="s">
        <v>403</v>
      </c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</row>
    <row r="178" spans="1:60" outlineLevel="1" x14ac:dyDescent="0.2">
      <c r="A178" s="224"/>
      <c r="B178" s="225"/>
      <c r="C178" s="266" t="s">
        <v>404</v>
      </c>
      <c r="D178" s="229"/>
      <c r="E178" s="230">
        <v>72</v>
      </c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17"/>
      <c r="Z178" s="217"/>
      <c r="AA178" s="217"/>
      <c r="AB178" s="217"/>
      <c r="AC178" s="217"/>
      <c r="AD178" s="217"/>
      <c r="AE178" s="217"/>
      <c r="AF178" s="217"/>
      <c r="AG178" s="217" t="s">
        <v>251</v>
      </c>
      <c r="AH178" s="217">
        <v>0</v>
      </c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</row>
    <row r="179" spans="1:60" outlineLevel="1" x14ac:dyDescent="0.2">
      <c r="A179" s="224"/>
      <c r="B179" s="225"/>
      <c r="C179" s="266" t="s">
        <v>405</v>
      </c>
      <c r="D179" s="229"/>
      <c r="E179" s="230">
        <v>32</v>
      </c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17"/>
      <c r="Z179" s="217"/>
      <c r="AA179" s="217"/>
      <c r="AB179" s="217"/>
      <c r="AC179" s="217"/>
      <c r="AD179" s="217"/>
      <c r="AE179" s="217"/>
      <c r="AF179" s="217"/>
      <c r="AG179" s="217" t="s">
        <v>251</v>
      </c>
      <c r="AH179" s="217">
        <v>0</v>
      </c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</row>
    <row r="180" spans="1:60" outlineLevel="1" x14ac:dyDescent="0.2">
      <c r="A180" s="224"/>
      <c r="B180" s="225"/>
      <c r="C180" s="266" t="s">
        <v>406</v>
      </c>
      <c r="D180" s="229"/>
      <c r="E180" s="230">
        <v>50</v>
      </c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17"/>
      <c r="Z180" s="217"/>
      <c r="AA180" s="217"/>
      <c r="AB180" s="217"/>
      <c r="AC180" s="217"/>
      <c r="AD180" s="217"/>
      <c r="AE180" s="217"/>
      <c r="AF180" s="217"/>
      <c r="AG180" s="217" t="s">
        <v>251</v>
      </c>
      <c r="AH180" s="217">
        <v>0</v>
      </c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</row>
    <row r="181" spans="1:60" outlineLevel="1" x14ac:dyDescent="0.2">
      <c r="A181" s="224"/>
      <c r="B181" s="225"/>
      <c r="C181" s="266" t="s">
        <v>407</v>
      </c>
      <c r="D181" s="229"/>
      <c r="E181" s="230">
        <v>50</v>
      </c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17"/>
      <c r="Z181" s="217"/>
      <c r="AA181" s="217"/>
      <c r="AB181" s="217"/>
      <c r="AC181" s="217"/>
      <c r="AD181" s="217"/>
      <c r="AE181" s="217"/>
      <c r="AF181" s="217"/>
      <c r="AG181" s="217" t="s">
        <v>251</v>
      </c>
      <c r="AH181" s="217">
        <v>0</v>
      </c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</row>
    <row r="182" spans="1:60" outlineLevel="1" x14ac:dyDescent="0.2">
      <c r="A182" s="238">
        <v>114</v>
      </c>
      <c r="B182" s="239" t="s">
        <v>408</v>
      </c>
      <c r="C182" s="260" t="s">
        <v>409</v>
      </c>
      <c r="D182" s="240" t="s">
        <v>400</v>
      </c>
      <c r="E182" s="241">
        <v>40</v>
      </c>
      <c r="F182" s="242"/>
      <c r="G182" s="243">
        <f>ROUND(E182*F182,2)</f>
        <v>0</v>
      </c>
      <c r="H182" s="242"/>
      <c r="I182" s="243">
        <f>ROUND(E182*H182,2)</f>
        <v>0</v>
      </c>
      <c r="J182" s="242"/>
      <c r="K182" s="243">
        <f>ROUND(E182*J182,2)</f>
        <v>0</v>
      </c>
      <c r="L182" s="243">
        <v>21</v>
      </c>
      <c r="M182" s="243">
        <f>G182*(1+L182/100)</f>
        <v>0</v>
      </c>
      <c r="N182" s="243">
        <v>0</v>
      </c>
      <c r="O182" s="243">
        <f>ROUND(E182*N182,2)</f>
        <v>0</v>
      </c>
      <c r="P182" s="243">
        <v>0</v>
      </c>
      <c r="Q182" s="243">
        <f>ROUND(E182*P182,2)</f>
        <v>0</v>
      </c>
      <c r="R182" s="243" t="s">
        <v>401</v>
      </c>
      <c r="S182" s="243" t="s">
        <v>154</v>
      </c>
      <c r="T182" s="244" t="s">
        <v>154</v>
      </c>
      <c r="U182" s="227">
        <v>1</v>
      </c>
      <c r="V182" s="227">
        <f>ROUND(E182*U182,2)</f>
        <v>40</v>
      </c>
      <c r="W182" s="227"/>
      <c r="X182" s="227" t="s">
        <v>402</v>
      </c>
      <c r="Y182" s="217"/>
      <c r="Z182" s="217"/>
      <c r="AA182" s="217"/>
      <c r="AB182" s="217"/>
      <c r="AC182" s="217"/>
      <c r="AD182" s="217"/>
      <c r="AE182" s="217"/>
      <c r="AF182" s="217"/>
      <c r="AG182" s="217" t="s">
        <v>403</v>
      </c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</row>
    <row r="183" spans="1:60" outlineLevel="1" x14ac:dyDescent="0.2">
      <c r="A183" s="224"/>
      <c r="B183" s="225"/>
      <c r="C183" s="261" t="s">
        <v>410</v>
      </c>
      <c r="D183" s="246"/>
      <c r="E183" s="246"/>
      <c r="F183" s="246"/>
      <c r="G183" s="246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17"/>
      <c r="Z183" s="217"/>
      <c r="AA183" s="217"/>
      <c r="AB183" s="217"/>
      <c r="AC183" s="217"/>
      <c r="AD183" s="217"/>
      <c r="AE183" s="217"/>
      <c r="AF183" s="217"/>
      <c r="AG183" s="217" t="s">
        <v>121</v>
      </c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</row>
    <row r="184" spans="1:60" ht="33.75" outlineLevel="1" x14ac:dyDescent="0.2">
      <c r="A184" s="247">
        <v>115</v>
      </c>
      <c r="B184" s="248" t="s">
        <v>411</v>
      </c>
      <c r="C184" s="262" t="s">
        <v>412</v>
      </c>
      <c r="D184" s="249" t="s">
        <v>115</v>
      </c>
      <c r="E184" s="250">
        <v>2</v>
      </c>
      <c r="F184" s="251"/>
      <c r="G184" s="252">
        <f>ROUND(E184*F184,2)</f>
        <v>0</v>
      </c>
      <c r="H184" s="251"/>
      <c r="I184" s="252">
        <f>ROUND(E184*H184,2)</f>
        <v>0</v>
      </c>
      <c r="J184" s="251"/>
      <c r="K184" s="252">
        <f>ROUND(E184*J184,2)</f>
        <v>0</v>
      </c>
      <c r="L184" s="252">
        <v>21</v>
      </c>
      <c r="M184" s="252">
        <f>G184*(1+L184/100)</f>
        <v>0</v>
      </c>
      <c r="N184" s="252">
        <v>1.7500000000000002E-2</v>
      </c>
      <c r="O184" s="252">
        <f>ROUND(E184*N184,2)</f>
        <v>0.04</v>
      </c>
      <c r="P184" s="252">
        <v>0</v>
      </c>
      <c r="Q184" s="252">
        <f>ROUND(E184*P184,2)</f>
        <v>0</v>
      </c>
      <c r="R184" s="252" t="s">
        <v>237</v>
      </c>
      <c r="S184" s="252" t="s">
        <v>154</v>
      </c>
      <c r="T184" s="253" t="s">
        <v>154</v>
      </c>
      <c r="U184" s="227">
        <v>0</v>
      </c>
      <c r="V184" s="227">
        <f>ROUND(E184*U184,2)</f>
        <v>0</v>
      </c>
      <c r="W184" s="227"/>
      <c r="X184" s="227" t="s">
        <v>238</v>
      </c>
      <c r="Y184" s="217"/>
      <c r="Z184" s="217"/>
      <c r="AA184" s="217"/>
      <c r="AB184" s="217"/>
      <c r="AC184" s="217"/>
      <c r="AD184" s="217"/>
      <c r="AE184" s="217"/>
      <c r="AF184" s="217"/>
      <c r="AG184" s="217" t="s">
        <v>239</v>
      </c>
      <c r="AH184" s="217"/>
      <c r="AI184" s="217"/>
      <c r="AJ184" s="217"/>
      <c r="AK184" s="217"/>
      <c r="AL184" s="217"/>
      <c r="AM184" s="217"/>
      <c r="AN184" s="217"/>
      <c r="AO184" s="217"/>
      <c r="AP184" s="217"/>
      <c r="AQ184" s="217"/>
      <c r="AR184" s="217"/>
      <c r="AS184" s="217"/>
      <c r="AT184" s="217"/>
      <c r="AU184" s="217"/>
      <c r="AV184" s="217"/>
      <c r="AW184" s="217"/>
      <c r="AX184" s="217"/>
      <c r="AY184" s="217"/>
      <c r="AZ184" s="217"/>
      <c r="BA184" s="217"/>
      <c r="BB184" s="217"/>
      <c r="BC184" s="217"/>
      <c r="BD184" s="217"/>
      <c r="BE184" s="217"/>
      <c r="BF184" s="217"/>
      <c r="BG184" s="217"/>
      <c r="BH184" s="217"/>
    </row>
    <row r="185" spans="1:60" ht="33.75" outlineLevel="1" x14ac:dyDescent="0.2">
      <c r="A185" s="238">
        <v>116</v>
      </c>
      <c r="B185" s="239" t="s">
        <v>413</v>
      </c>
      <c r="C185" s="260" t="s">
        <v>414</v>
      </c>
      <c r="D185" s="240" t="s">
        <v>115</v>
      </c>
      <c r="E185" s="241">
        <v>3</v>
      </c>
      <c r="F185" s="242"/>
      <c r="G185" s="243">
        <f>ROUND(E185*F185,2)</f>
        <v>0</v>
      </c>
      <c r="H185" s="242"/>
      <c r="I185" s="243">
        <f>ROUND(E185*H185,2)</f>
        <v>0</v>
      </c>
      <c r="J185" s="242"/>
      <c r="K185" s="243">
        <f>ROUND(E185*J185,2)</f>
        <v>0</v>
      </c>
      <c r="L185" s="243">
        <v>21</v>
      </c>
      <c r="M185" s="243">
        <f>G185*(1+L185/100)</f>
        <v>0</v>
      </c>
      <c r="N185" s="243">
        <v>0</v>
      </c>
      <c r="O185" s="243">
        <f>ROUND(E185*N185,2)</f>
        <v>0</v>
      </c>
      <c r="P185" s="243">
        <v>0</v>
      </c>
      <c r="Q185" s="243">
        <f>ROUND(E185*P185,2)</f>
        <v>0</v>
      </c>
      <c r="R185" s="243"/>
      <c r="S185" s="243" t="s">
        <v>116</v>
      </c>
      <c r="T185" s="244" t="s">
        <v>117</v>
      </c>
      <c r="U185" s="227">
        <v>0</v>
      </c>
      <c r="V185" s="227">
        <f>ROUND(E185*U185,2)</f>
        <v>0</v>
      </c>
      <c r="W185" s="227"/>
      <c r="X185" s="227" t="s">
        <v>238</v>
      </c>
      <c r="Y185" s="217"/>
      <c r="Z185" s="217"/>
      <c r="AA185" s="217"/>
      <c r="AB185" s="217"/>
      <c r="AC185" s="217"/>
      <c r="AD185" s="217"/>
      <c r="AE185" s="217"/>
      <c r="AF185" s="217"/>
      <c r="AG185" s="217" t="s">
        <v>239</v>
      </c>
      <c r="AH185" s="217"/>
      <c r="AI185" s="217"/>
      <c r="AJ185" s="217"/>
      <c r="AK185" s="217"/>
      <c r="AL185" s="217"/>
      <c r="AM185" s="217"/>
      <c r="AN185" s="217"/>
      <c r="AO185" s="217"/>
      <c r="AP185" s="217"/>
      <c r="AQ185" s="217"/>
      <c r="AR185" s="217"/>
      <c r="AS185" s="217"/>
      <c r="AT185" s="217"/>
      <c r="AU185" s="217"/>
      <c r="AV185" s="217"/>
      <c r="AW185" s="217"/>
      <c r="AX185" s="217"/>
      <c r="AY185" s="217"/>
      <c r="AZ185" s="217"/>
      <c r="BA185" s="217"/>
      <c r="BB185" s="217"/>
      <c r="BC185" s="217"/>
      <c r="BD185" s="217"/>
      <c r="BE185" s="217"/>
      <c r="BF185" s="217"/>
      <c r="BG185" s="217"/>
      <c r="BH185" s="217"/>
    </row>
    <row r="186" spans="1:60" outlineLevel="1" x14ac:dyDescent="0.2">
      <c r="A186" s="224"/>
      <c r="B186" s="225"/>
      <c r="C186" s="261" t="s">
        <v>415</v>
      </c>
      <c r="D186" s="246"/>
      <c r="E186" s="246"/>
      <c r="F186" s="246"/>
      <c r="G186" s="246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17"/>
      <c r="Z186" s="217"/>
      <c r="AA186" s="217"/>
      <c r="AB186" s="217"/>
      <c r="AC186" s="217"/>
      <c r="AD186" s="217"/>
      <c r="AE186" s="217"/>
      <c r="AF186" s="217"/>
      <c r="AG186" s="217" t="s">
        <v>121</v>
      </c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</row>
    <row r="187" spans="1:60" ht="33.75" outlineLevel="1" x14ac:dyDescent="0.2">
      <c r="A187" s="238">
        <v>117</v>
      </c>
      <c r="B187" s="239" t="s">
        <v>416</v>
      </c>
      <c r="C187" s="260" t="s">
        <v>417</v>
      </c>
      <c r="D187" s="240" t="s">
        <v>115</v>
      </c>
      <c r="E187" s="241">
        <v>1</v>
      </c>
      <c r="F187" s="242"/>
      <c r="G187" s="243">
        <f>ROUND(E187*F187,2)</f>
        <v>0</v>
      </c>
      <c r="H187" s="242"/>
      <c r="I187" s="243">
        <f>ROUND(E187*H187,2)</f>
        <v>0</v>
      </c>
      <c r="J187" s="242"/>
      <c r="K187" s="243">
        <f>ROUND(E187*J187,2)</f>
        <v>0</v>
      </c>
      <c r="L187" s="243">
        <v>21</v>
      </c>
      <c r="M187" s="243">
        <f>G187*(1+L187/100)</f>
        <v>0</v>
      </c>
      <c r="N187" s="243">
        <v>0</v>
      </c>
      <c r="O187" s="243">
        <f>ROUND(E187*N187,2)</f>
        <v>0</v>
      </c>
      <c r="P187" s="243">
        <v>0</v>
      </c>
      <c r="Q187" s="243">
        <f>ROUND(E187*P187,2)</f>
        <v>0</v>
      </c>
      <c r="R187" s="243"/>
      <c r="S187" s="243" t="s">
        <v>116</v>
      </c>
      <c r="T187" s="244" t="s">
        <v>117</v>
      </c>
      <c r="U187" s="227">
        <v>0</v>
      </c>
      <c r="V187" s="227">
        <f>ROUND(E187*U187,2)</f>
        <v>0</v>
      </c>
      <c r="W187" s="227"/>
      <c r="X187" s="227" t="s">
        <v>238</v>
      </c>
      <c r="Y187" s="217"/>
      <c r="Z187" s="217"/>
      <c r="AA187" s="217"/>
      <c r="AB187" s="217"/>
      <c r="AC187" s="217"/>
      <c r="AD187" s="217"/>
      <c r="AE187" s="217"/>
      <c r="AF187" s="217"/>
      <c r="AG187" s="217" t="s">
        <v>239</v>
      </c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</row>
    <row r="188" spans="1:60" outlineLevel="1" x14ac:dyDescent="0.2">
      <c r="A188" s="224"/>
      <c r="B188" s="225"/>
      <c r="C188" s="261" t="s">
        <v>418</v>
      </c>
      <c r="D188" s="246"/>
      <c r="E188" s="246"/>
      <c r="F188" s="246"/>
      <c r="G188" s="246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17"/>
      <c r="Z188" s="217"/>
      <c r="AA188" s="217"/>
      <c r="AB188" s="217"/>
      <c r="AC188" s="217"/>
      <c r="AD188" s="217"/>
      <c r="AE188" s="217"/>
      <c r="AF188" s="217"/>
      <c r="AG188" s="217" t="s">
        <v>121</v>
      </c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</row>
    <row r="189" spans="1:60" ht="33.75" outlineLevel="1" x14ac:dyDescent="0.2">
      <c r="A189" s="238">
        <v>118</v>
      </c>
      <c r="B189" s="239" t="s">
        <v>419</v>
      </c>
      <c r="C189" s="260" t="s">
        <v>420</v>
      </c>
      <c r="D189" s="240" t="s">
        <v>115</v>
      </c>
      <c r="E189" s="241">
        <v>13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21</v>
      </c>
      <c r="M189" s="243">
        <f>G189*(1+L189/100)</f>
        <v>0</v>
      </c>
      <c r="N189" s="243">
        <v>0</v>
      </c>
      <c r="O189" s="243">
        <f>ROUND(E189*N189,2)</f>
        <v>0</v>
      </c>
      <c r="P189" s="243">
        <v>0</v>
      </c>
      <c r="Q189" s="243">
        <f>ROUND(E189*P189,2)</f>
        <v>0</v>
      </c>
      <c r="R189" s="243"/>
      <c r="S189" s="243" t="s">
        <v>116</v>
      </c>
      <c r="T189" s="244" t="s">
        <v>117</v>
      </c>
      <c r="U189" s="227">
        <v>0</v>
      </c>
      <c r="V189" s="227">
        <f>ROUND(E189*U189,2)</f>
        <v>0</v>
      </c>
      <c r="W189" s="227"/>
      <c r="X189" s="227" t="s">
        <v>238</v>
      </c>
      <c r="Y189" s="217"/>
      <c r="Z189" s="217"/>
      <c r="AA189" s="217"/>
      <c r="AB189" s="217"/>
      <c r="AC189" s="217"/>
      <c r="AD189" s="217"/>
      <c r="AE189" s="217"/>
      <c r="AF189" s="217"/>
      <c r="AG189" s="217" t="s">
        <v>239</v>
      </c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</row>
    <row r="190" spans="1:60" ht="22.5" outlineLevel="1" x14ac:dyDescent="0.2">
      <c r="A190" s="224"/>
      <c r="B190" s="225"/>
      <c r="C190" s="261" t="s">
        <v>421</v>
      </c>
      <c r="D190" s="246"/>
      <c r="E190" s="246"/>
      <c r="F190" s="246"/>
      <c r="G190" s="246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17"/>
      <c r="Z190" s="217"/>
      <c r="AA190" s="217"/>
      <c r="AB190" s="217"/>
      <c r="AC190" s="217"/>
      <c r="AD190" s="217"/>
      <c r="AE190" s="217"/>
      <c r="AF190" s="217"/>
      <c r="AG190" s="217" t="s">
        <v>121</v>
      </c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45" t="str">
        <f>C190</f>
        <v>min. 30-390kPa, nastavení maximálního průtoku volbou nerezové kazety, s měřicími vsuvkami pro měření průtoku, tlakové ztráty a teploty protékající látky, DN20. (např. HydronicSystem FlowCon K380.20.F360411, řada 4 (28-390kPa) nebo rovnocenný)</v>
      </c>
      <c r="BB190" s="217"/>
      <c r="BC190" s="217"/>
      <c r="BD190" s="217"/>
      <c r="BE190" s="217"/>
      <c r="BF190" s="217"/>
      <c r="BG190" s="217"/>
      <c r="BH190" s="217"/>
    </row>
    <row r="191" spans="1:60" ht="33.75" outlineLevel="1" x14ac:dyDescent="0.2">
      <c r="A191" s="238">
        <v>119</v>
      </c>
      <c r="B191" s="239" t="s">
        <v>422</v>
      </c>
      <c r="C191" s="260" t="s">
        <v>423</v>
      </c>
      <c r="D191" s="240" t="s">
        <v>115</v>
      </c>
      <c r="E191" s="241">
        <v>65</v>
      </c>
      <c r="F191" s="242"/>
      <c r="G191" s="243">
        <f>ROUND(E191*F191,2)</f>
        <v>0</v>
      </c>
      <c r="H191" s="242"/>
      <c r="I191" s="243">
        <f>ROUND(E191*H191,2)</f>
        <v>0</v>
      </c>
      <c r="J191" s="242"/>
      <c r="K191" s="243">
        <f>ROUND(E191*J191,2)</f>
        <v>0</v>
      </c>
      <c r="L191" s="243">
        <v>21</v>
      </c>
      <c r="M191" s="243">
        <f>G191*(1+L191/100)</f>
        <v>0</v>
      </c>
      <c r="N191" s="243">
        <v>0</v>
      </c>
      <c r="O191" s="243">
        <f>ROUND(E191*N191,2)</f>
        <v>0</v>
      </c>
      <c r="P191" s="243">
        <v>0</v>
      </c>
      <c r="Q191" s="243">
        <f>ROUND(E191*P191,2)</f>
        <v>0</v>
      </c>
      <c r="R191" s="243"/>
      <c r="S191" s="243" t="s">
        <v>116</v>
      </c>
      <c r="T191" s="244" t="s">
        <v>117</v>
      </c>
      <c r="U191" s="227">
        <v>0</v>
      </c>
      <c r="V191" s="227">
        <f>ROUND(E191*U191,2)</f>
        <v>0</v>
      </c>
      <c r="W191" s="227"/>
      <c r="X191" s="227" t="s">
        <v>238</v>
      </c>
      <c r="Y191" s="217"/>
      <c r="Z191" s="217"/>
      <c r="AA191" s="217"/>
      <c r="AB191" s="217"/>
      <c r="AC191" s="217"/>
      <c r="AD191" s="217"/>
      <c r="AE191" s="217"/>
      <c r="AF191" s="217"/>
      <c r="AG191" s="217" t="s">
        <v>239</v>
      </c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</row>
    <row r="192" spans="1:60" ht="33.75" outlineLevel="1" x14ac:dyDescent="0.2">
      <c r="A192" s="224"/>
      <c r="B192" s="225"/>
      <c r="C192" s="261" t="s">
        <v>424</v>
      </c>
      <c r="D192" s="246"/>
      <c r="E192" s="246"/>
      <c r="F192" s="246"/>
      <c r="G192" s="246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17"/>
      <c r="Z192" s="217"/>
      <c r="AA192" s="217"/>
      <c r="AB192" s="217"/>
      <c r="AC192" s="217"/>
      <c r="AD192" s="217"/>
      <c r="AE192" s="217"/>
      <c r="AF192" s="217"/>
      <c r="AG192" s="217" t="s">
        <v>121</v>
      </c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45" t="str">
        <f>C192</f>
        <v>30-600kPa, rozsah pracovních teplot 0-120°C, závitový, pro přednastavení bez omezení zdvihu regulační kuželky-zdvih 5,0mm, včetně rovnoprocentního elektromechanického ovládacího pohonu 24V~/0-10V, včetně přednastavení, DN10. (např.HydronicSystems Optima compact plus DN10HF (5,0mm) nebo rovnocenný)</v>
      </c>
      <c r="BB192" s="217"/>
      <c r="BC192" s="217"/>
      <c r="BD192" s="217"/>
      <c r="BE192" s="217"/>
      <c r="BF192" s="217"/>
      <c r="BG192" s="217"/>
      <c r="BH192" s="217"/>
    </row>
    <row r="193" spans="1:60" ht="33.75" outlineLevel="1" x14ac:dyDescent="0.2">
      <c r="A193" s="238">
        <v>120</v>
      </c>
      <c r="B193" s="239" t="s">
        <v>425</v>
      </c>
      <c r="C193" s="260" t="s">
        <v>426</v>
      </c>
      <c r="D193" s="240" t="s">
        <v>115</v>
      </c>
      <c r="E193" s="241">
        <v>8</v>
      </c>
      <c r="F193" s="242"/>
      <c r="G193" s="243">
        <f>ROUND(E193*F193,2)</f>
        <v>0</v>
      </c>
      <c r="H193" s="242"/>
      <c r="I193" s="243">
        <f>ROUND(E193*H193,2)</f>
        <v>0</v>
      </c>
      <c r="J193" s="242"/>
      <c r="K193" s="243">
        <f>ROUND(E193*J193,2)</f>
        <v>0</v>
      </c>
      <c r="L193" s="243">
        <v>21</v>
      </c>
      <c r="M193" s="243">
        <f>G193*(1+L193/100)</f>
        <v>0</v>
      </c>
      <c r="N193" s="243">
        <v>0</v>
      </c>
      <c r="O193" s="243">
        <f>ROUND(E193*N193,2)</f>
        <v>0</v>
      </c>
      <c r="P193" s="243">
        <v>0</v>
      </c>
      <c r="Q193" s="243">
        <f>ROUND(E193*P193,2)</f>
        <v>0</v>
      </c>
      <c r="R193" s="243"/>
      <c r="S193" s="243" t="s">
        <v>116</v>
      </c>
      <c r="T193" s="244" t="s">
        <v>117</v>
      </c>
      <c r="U193" s="227">
        <v>0</v>
      </c>
      <c r="V193" s="227">
        <f>ROUND(E193*U193,2)</f>
        <v>0</v>
      </c>
      <c r="W193" s="227"/>
      <c r="X193" s="227" t="s">
        <v>238</v>
      </c>
      <c r="Y193" s="217"/>
      <c r="Z193" s="217"/>
      <c r="AA193" s="217"/>
      <c r="AB193" s="217"/>
      <c r="AC193" s="217"/>
      <c r="AD193" s="217"/>
      <c r="AE193" s="217"/>
      <c r="AF193" s="217"/>
      <c r="AG193" s="217" t="s">
        <v>239</v>
      </c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</row>
    <row r="194" spans="1:60" ht="33.75" outlineLevel="1" x14ac:dyDescent="0.2">
      <c r="A194" s="224"/>
      <c r="B194" s="225"/>
      <c r="C194" s="261" t="s">
        <v>427</v>
      </c>
      <c r="D194" s="246"/>
      <c r="E194" s="246"/>
      <c r="F194" s="246"/>
      <c r="G194" s="246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17"/>
      <c r="Z194" s="217"/>
      <c r="AA194" s="217"/>
      <c r="AB194" s="217"/>
      <c r="AC194" s="217"/>
      <c r="AD194" s="217"/>
      <c r="AE194" s="217"/>
      <c r="AF194" s="217"/>
      <c r="AG194" s="217" t="s">
        <v>121</v>
      </c>
      <c r="AH194" s="217"/>
      <c r="AI194" s="217"/>
      <c r="AJ194" s="217"/>
      <c r="AK194" s="217"/>
      <c r="AL194" s="217"/>
      <c r="AM194" s="217"/>
      <c r="AN194" s="217"/>
      <c r="AO194" s="217"/>
      <c r="AP194" s="217"/>
      <c r="AQ194" s="217"/>
      <c r="AR194" s="217"/>
      <c r="AS194" s="217"/>
      <c r="AT194" s="217"/>
      <c r="AU194" s="217"/>
      <c r="AV194" s="217"/>
      <c r="AW194" s="217"/>
      <c r="AX194" s="217"/>
      <c r="AY194" s="217"/>
      <c r="AZ194" s="217"/>
      <c r="BA194" s="245" t="str">
        <f>C194</f>
        <v>30-600kPa, rozsah pracovních teplot 0-120°C, závitový, pro přednastavení bez omezení zdvihu regulační kuželky-zdvih 2,5mm, včetně rovnoprocentního elektromechanického ovládacího pohonu 24V~/0-10V, včetně přednastavení, DN15. (např. HydronicSystems Optima compact plus DN15LF (2,5mm) nebo rovnocenný)</v>
      </c>
      <c r="BB194" s="217"/>
      <c r="BC194" s="217"/>
      <c r="BD194" s="217"/>
      <c r="BE194" s="217"/>
      <c r="BF194" s="217"/>
      <c r="BG194" s="217"/>
      <c r="BH194" s="217"/>
    </row>
    <row r="195" spans="1:60" ht="33.75" outlineLevel="1" x14ac:dyDescent="0.2">
      <c r="A195" s="238">
        <v>121</v>
      </c>
      <c r="B195" s="239" t="s">
        <v>428</v>
      </c>
      <c r="C195" s="260" t="s">
        <v>429</v>
      </c>
      <c r="D195" s="240" t="s">
        <v>115</v>
      </c>
      <c r="E195" s="241">
        <v>11</v>
      </c>
      <c r="F195" s="242"/>
      <c r="G195" s="243">
        <f>ROUND(E195*F195,2)</f>
        <v>0</v>
      </c>
      <c r="H195" s="242"/>
      <c r="I195" s="243">
        <f>ROUND(E195*H195,2)</f>
        <v>0</v>
      </c>
      <c r="J195" s="242"/>
      <c r="K195" s="243">
        <f>ROUND(E195*J195,2)</f>
        <v>0</v>
      </c>
      <c r="L195" s="243">
        <v>21</v>
      </c>
      <c r="M195" s="243">
        <f>G195*(1+L195/100)</f>
        <v>0</v>
      </c>
      <c r="N195" s="243">
        <v>0</v>
      </c>
      <c r="O195" s="243">
        <f>ROUND(E195*N195,2)</f>
        <v>0</v>
      </c>
      <c r="P195" s="243">
        <v>0</v>
      </c>
      <c r="Q195" s="243">
        <f>ROUND(E195*P195,2)</f>
        <v>0</v>
      </c>
      <c r="R195" s="243"/>
      <c r="S195" s="243" t="s">
        <v>116</v>
      </c>
      <c r="T195" s="244" t="s">
        <v>117</v>
      </c>
      <c r="U195" s="227">
        <v>0</v>
      </c>
      <c r="V195" s="227">
        <f>ROUND(E195*U195,2)</f>
        <v>0</v>
      </c>
      <c r="W195" s="227"/>
      <c r="X195" s="227" t="s">
        <v>238</v>
      </c>
      <c r="Y195" s="217"/>
      <c r="Z195" s="217"/>
      <c r="AA195" s="217"/>
      <c r="AB195" s="217"/>
      <c r="AC195" s="217"/>
      <c r="AD195" s="217"/>
      <c r="AE195" s="217"/>
      <c r="AF195" s="217"/>
      <c r="AG195" s="217" t="s">
        <v>239</v>
      </c>
      <c r="AH195" s="217"/>
      <c r="AI195" s="217"/>
      <c r="AJ195" s="217"/>
      <c r="AK195" s="217"/>
      <c r="AL195" s="217"/>
      <c r="AM195" s="217"/>
      <c r="AN195" s="217"/>
      <c r="AO195" s="217"/>
      <c r="AP195" s="217"/>
      <c r="AQ195" s="217"/>
      <c r="AR195" s="217"/>
      <c r="AS195" s="217"/>
      <c r="AT195" s="217"/>
      <c r="AU195" s="217"/>
      <c r="AV195" s="217"/>
      <c r="AW195" s="217"/>
      <c r="AX195" s="217"/>
      <c r="AY195" s="217"/>
      <c r="AZ195" s="217"/>
      <c r="BA195" s="217"/>
      <c r="BB195" s="217"/>
      <c r="BC195" s="217"/>
      <c r="BD195" s="217"/>
      <c r="BE195" s="217"/>
      <c r="BF195" s="217"/>
      <c r="BG195" s="217"/>
      <c r="BH195" s="217"/>
    </row>
    <row r="196" spans="1:60" ht="33.75" outlineLevel="1" x14ac:dyDescent="0.2">
      <c r="A196" s="224"/>
      <c r="B196" s="225"/>
      <c r="C196" s="261" t="s">
        <v>430</v>
      </c>
      <c r="D196" s="246"/>
      <c r="E196" s="246"/>
      <c r="F196" s="246"/>
      <c r="G196" s="246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17"/>
      <c r="Z196" s="217"/>
      <c r="AA196" s="217"/>
      <c r="AB196" s="217"/>
      <c r="AC196" s="217"/>
      <c r="AD196" s="217"/>
      <c r="AE196" s="217"/>
      <c r="AF196" s="217"/>
      <c r="AG196" s="217" t="s">
        <v>121</v>
      </c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7"/>
      <c r="AU196" s="217"/>
      <c r="AV196" s="217"/>
      <c r="AW196" s="217"/>
      <c r="AX196" s="217"/>
      <c r="AY196" s="217"/>
      <c r="AZ196" s="217"/>
      <c r="BA196" s="245" t="str">
        <f>C196</f>
        <v>tlaku 30-600kPa, rozsah pracovních teplot 0-120°C, závitový, pro přednastavení bez omezení zdvihu regulační kuželky-zdvih 5,0mm, včetně rovnoprocentního elektromechanického ovládacího pohonu 24V~/0-10V, včetně přednastavení, DN20. (např. HydronicSystems Optima compact plus DN20LF (5,0mm) nebo rovnocenný)</v>
      </c>
      <c r="BB196" s="217"/>
      <c r="BC196" s="217"/>
      <c r="BD196" s="217"/>
      <c r="BE196" s="217"/>
      <c r="BF196" s="217"/>
      <c r="BG196" s="217"/>
      <c r="BH196" s="217"/>
    </row>
    <row r="197" spans="1:60" ht="33.75" outlineLevel="1" x14ac:dyDescent="0.2">
      <c r="A197" s="238">
        <v>122</v>
      </c>
      <c r="B197" s="239" t="s">
        <v>431</v>
      </c>
      <c r="C197" s="260" t="s">
        <v>432</v>
      </c>
      <c r="D197" s="240" t="s">
        <v>115</v>
      </c>
      <c r="E197" s="241">
        <v>1</v>
      </c>
      <c r="F197" s="242"/>
      <c r="G197" s="243">
        <f>ROUND(E197*F197,2)</f>
        <v>0</v>
      </c>
      <c r="H197" s="242"/>
      <c r="I197" s="243">
        <f>ROUND(E197*H197,2)</f>
        <v>0</v>
      </c>
      <c r="J197" s="242"/>
      <c r="K197" s="243">
        <f>ROUND(E197*J197,2)</f>
        <v>0</v>
      </c>
      <c r="L197" s="243">
        <v>21</v>
      </c>
      <c r="M197" s="243">
        <f>G197*(1+L197/100)</f>
        <v>0</v>
      </c>
      <c r="N197" s="243">
        <v>0</v>
      </c>
      <c r="O197" s="243">
        <f>ROUND(E197*N197,2)</f>
        <v>0</v>
      </c>
      <c r="P197" s="243">
        <v>0</v>
      </c>
      <c r="Q197" s="243">
        <f>ROUND(E197*P197,2)</f>
        <v>0</v>
      </c>
      <c r="R197" s="243"/>
      <c r="S197" s="243" t="s">
        <v>116</v>
      </c>
      <c r="T197" s="244" t="s">
        <v>117</v>
      </c>
      <c r="U197" s="227">
        <v>0</v>
      </c>
      <c r="V197" s="227">
        <f>ROUND(E197*U197,2)</f>
        <v>0</v>
      </c>
      <c r="W197" s="227"/>
      <c r="X197" s="227" t="s">
        <v>238</v>
      </c>
      <c r="Y197" s="217"/>
      <c r="Z197" s="217"/>
      <c r="AA197" s="217"/>
      <c r="AB197" s="217"/>
      <c r="AC197" s="217"/>
      <c r="AD197" s="217"/>
      <c r="AE197" s="217"/>
      <c r="AF197" s="217"/>
      <c r="AG197" s="217" t="s">
        <v>239</v>
      </c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7"/>
      <c r="AU197" s="217"/>
      <c r="AV197" s="217"/>
      <c r="AW197" s="217"/>
      <c r="AX197" s="217"/>
      <c r="AY197" s="217"/>
      <c r="AZ197" s="217"/>
      <c r="BA197" s="217"/>
      <c r="BB197" s="217"/>
      <c r="BC197" s="217"/>
      <c r="BD197" s="217"/>
      <c r="BE197" s="217"/>
      <c r="BF197" s="217"/>
      <c r="BG197" s="217"/>
      <c r="BH197" s="217"/>
    </row>
    <row r="198" spans="1:60" ht="33.75" outlineLevel="1" x14ac:dyDescent="0.2">
      <c r="A198" s="224"/>
      <c r="B198" s="225"/>
      <c r="C198" s="261" t="s">
        <v>433</v>
      </c>
      <c r="D198" s="246"/>
      <c r="E198" s="246"/>
      <c r="F198" s="246"/>
      <c r="G198" s="246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17"/>
      <c r="Z198" s="217"/>
      <c r="AA198" s="217"/>
      <c r="AB198" s="217"/>
      <c r="AC198" s="217"/>
      <c r="AD198" s="217"/>
      <c r="AE198" s="217"/>
      <c r="AF198" s="217"/>
      <c r="AG198" s="217" t="s">
        <v>121</v>
      </c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7"/>
      <c r="AU198" s="217"/>
      <c r="AV198" s="217"/>
      <c r="AW198" s="217"/>
      <c r="AX198" s="217"/>
      <c r="AY198" s="217"/>
      <c r="AZ198" s="217"/>
      <c r="BA198" s="245" t="str">
        <f>C198</f>
        <v>tlaku 30-600kPa, rozsah pracovních teplot 0-120°C, závitový, pro přednastavení bez omezení zdvihu regulační kuželky-zdvih 5,5mm, včetně rovnoprocentního elektromechanického ovládacího pohonu 24V~/0-10V, včetně přednastavení, DN25. (např.HydronicSystems Optima compact plus DN25 (5,5mm) nebo rovnocenný)</v>
      </c>
      <c r="BB198" s="217"/>
      <c r="BC198" s="217"/>
      <c r="BD198" s="217"/>
      <c r="BE198" s="217"/>
      <c r="BF198" s="217"/>
      <c r="BG198" s="217"/>
      <c r="BH198" s="217"/>
    </row>
    <row r="199" spans="1:60" ht="33.75" outlineLevel="1" x14ac:dyDescent="0.2">
      <c r="A199" s="238">
        <v>123</v>
      </c>
      <c r="B199" s="239" t="s">
        <v>434</v>
      </c>
      <c r="C199" s="260" t="s">
        <v>435</v>
      </c>
      <c r="D199" s="240" t="s">
        <v>115</v>
      </c>
      <c r="E199" s="241">
        <v>1</v>
      </c>
      <c r="F199" s="242"/>
      <c r="G199" s="243">
        <f>ROUND(E199*F199,2)</f>
        <v>0</v>
      </c>
      <c r="H199" s="242"/>
      <c r="I199" s="243">
        <f>ROUND(E199*H199,2)</f>
        <v>0</v>
      </c>
      <c r="J199" s="242"/>
      <c r="K199" s="243">
        <f>ROUND(E199*J199,2)</f>
        <v>0</v>
      </c>
      <c r="L199" s="243">
        <v>21</v>
      </c>
      <c r="M199" s="243">
        <f>G199*(1+L199/100)</f>
        <v>0</v>
      </c>
      <c r="N199" s="243">
        <v>0</v>
      </c>
      <c r="O199" s="243">
        <f>ROUND(E199*N199,2)</f>
        <v>0</v>
      </c>
      <c r="P199" s="243">
        <v>0</v>
      </c>
      <c r="Q199" s="243">
        <f>ROUND(E199*P199,2)</f>
        <v>0</v>
      </c>
      <c r="R199" s="243"/>
      <c r="S199" s="243" t="s">
        <v>116</v>
      </c>
      <c r="T199" s="244" t="s">
        <v>117</v>
      </c>
      <c r="U199" s="227">
        <v>0</v>
      </c>
      <c r="V199" s="227">
        <f>ROUND(E199*U199,2)</f>
        <v>0</v>
      </c>
      <c r="W199" s="227"/>
      <c r="X199" s="227" t="s">
        <v>238</v>
      </c>
      <c r="Y199" s="217"/>
      <c r="Z199" s="217"/>
      <c r="AA199" s="217"/>
      <c r="AB199" s="217"/>
      <c r="AC199" s="217"/>
      <c r="AD199" s="217"/>
      <c r="AE199" s="217"/>
      <c r="AF199" s="217"/>
      <c r="AG199" s="217" t="s">
        <v>239</v>
      </c>
      <c r="AH199" s="217"/>
      <c r="AI199" s="217"/>
      <c r="AJ199" s="217"/>
      <c r="AK199" s="217"/>
      <c r="AL199" s="217"/>
      <c r="AM199" s="217"/>
      <c r="AN199" s="217"/>
      <c r="AO199" s="217"/>
      <c r="AP199" s="217"/>
      <c r="AQ199" s="217"/>
      <c r="AR199" s="217"/>
      <c r="AS199" s="217"/>
      <c r="AT199" s="217"/>
      <c r="AU199" s="217"/>
      <c r="AV199" s="217"/>
      <c r="AW199" s="217"/>
      <c r="AX199" s="217"/>
      <c r="AY199" s="217"/>
      <c r="AZ199" s="217"/>
      <c r="BA199" s="217"/>
      <c r="BB199" s="217"/>
      <c r="BC199" s="217"/>
      <c r="BD199" s="217"/>
      <c r="BE199" s="217"/>
      <c r="BF199" s="217"/>
      <c r="BG199" s="217"/>
      <c r="BH199" s="217"/>
    </row>
    <row r="200" spans="1:60" ht="33.75" outlineLevel="1" x14ac:dyDescent="0.2">
      <c r="A200" s="224"/>
      <c r="B200" s="225"/>
      <c r="C200" s="261" t="s">
        <v>436</v>
      </c>
      <c r="D200" s="246"/>
      <c r="E200" s="246"/>
      <c r="F200" s="246"/>
      <c r="G200" s="246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17"/>
      <c r="Z200" s="217"/>
      <c r="AA200" s="217"/>
      <c r="AB200" s="217"/>
      <c r="AC200" s="217"/>
      <c r="AD200" s="217"/>
      <c r="AE200" s="217"/>
      <c r="AF200" s="217"/>
      <c r="AG200" s="217" t="s">
        <v>121</v>
      </c>
      <c r="AH200" s="217"/>
      <c r="AI200" s="217"/>
      <c r="AJ200" s="217"/>
      <c r="AK200" s="217"/>
      <c r="AL200" s="217"/>
      <c r="AM200" s="217"/>
      <c r="AN200" s="217"/>
      <c r="AO200" s="217"/>
      <c r="AP200" s="217"/>
      <c r="AQ200" s="217"/>
      <c r="AR200" s="217"/>
      <c r="AS200" s="217"/>
      <c r="AT200" s="217"/>
      <c r="AU200" s="217"/>
      <c r="AV200" s="217"/>
      <c r="AW200" s="217"/>
      <c r="AX200" s="217"/>
      <c r="AY200" s="217"/>
      <c r="AZ200" s="217"/>
      <c r="BA200" s="245" t="str">
        <f>C200</f>
        <v>tlaku 30-600kPa, rozsah pracovních teplot 0-120°C, závitový, pro přednastavení bez omezení zdvihu regulační kuželky-zdvih 5,5mm, včetně rovnoprocentního elektromechanického ovládacího pohonu 24V~/0-10V, včetně přednastavení, DN32. (např. HydronicSystems Optima compact plus DN32 (5,5mm) nebo rovnocenný)</v>
      </c>
      <c r="BB200" s="217"/>
      <c r="BC200" s="217"/>
      <c r="BD200" s="217"/>
      <c r="BE200" s="217"/>
      <c r="BF200" s="217"/>
      <c r="BG200" s="217"/>
      <c r="BH200" s="217"/>
    </row>
    <row r="201" spans="1:60" ht="33.75" outlineLevel="1" x14ac:dyDescent="0.2">
      <c r="A201" s="238">
        <v>124</v>
      </c>
      <c r="B201" s="239" t="s">
        <v>437</v>
      </c>
      <c r="C201" s="260" t="s">
        <v>438</v>
      </c>
      <c r="D201" s="240" t="s">
        <v>115</v>
      </c>
      <c r="E201" s="241">
        <v>8</v>
      </c>
      <c r="F201" s="242"/>
      <c r="G201" s="243">
        <f>ROUND(E201*F201,2)</f>
        <v>0</v>
      </c>
      <c r="H201" s="242"/>
      <c r="I201" s="243">
        <f>ROUND(E201*H201,2)</f>
        <v>0</v>
      </c>
      <c r="J201" s="242"/>
      <c r="K201" s="243">
        <f>ROUND(E201*J201,2)</f>
        <v>0</v>
      </c>
      <c r="L201" s="243">
        <v>21</v>
      </c>
      <c r="M201" s="243">
        <f>G201*(1+L201/100)</f>
        <v>0</v>
      </c>
      <c r="N201" s="243">
        <v>0</v>
      </c>
      <c r="O201" s="243">
        <f>ROUND(E201*N201,2)</f>
        <v>0</v>
      </c>
      <c r="P201" s="243">
        <v>0</v>
      </c>
      <c r="Q201" s="243">
        <f>ROUND(E201*P201,2)</f>
        <v>0</v>
      </c>
      <c r="R201" s="243"/>
      <c r="S201" s="243" t="s">
        <v>116</v>
      </c>
      <c r="T201" s="244" t="s">
        <v>117</v>
      </c>
      <c r="U201" s="227">
        <v>0</v>
      </c>
      <c r="V201" s="227">
        <f>ROUND(E201*U201,2)</f>
        <v>0</v>
      </c>
      <c r="W201" s="227"/>
      <c r="X201" s="227" t="s">
        <v>238</v>
      </c>
      <c r="Y201" s="217"/>
      <c r="Z201" s="217"/>
      <c r="AA201" s="217"/>
      <c r="AB201" s="217"/>
      <c r="AC201" s="217"/>
      <c r="AD201" s="217"/>
      <c r="AE201" s="217"/>
      <c r="AF201" s="217"/>
      <c r="AG201" s="217" t="s">
        <v>239</v>
      </c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7"/>
      <c r="AU201" s="217"/>
      <c r="AV201" s="217"/>
      <c r="AW201" s="217"/>
      <c r="AX201" s="217"/>
      <c r="AY201" s="217"/>
      <c r="AZ201" s="217"/>
      <c r="BA201" s="217"/>
      <c r="BB201" s="217"/>
      <c r="BC201" s="217"/>
      <c r="BD201" s="217"/>
      <c r="BE201" s="217"/>
      <c r="BF201" s="217"/>
      <c r="BG201" s="217"/>
      <c r="BH201" s="217"/>
    </row>
    <row r="202" spans="1:60" ht="33.75" outlineLevel="1" x14ac:dyDescent="0.2">
      <c r="A202" s="224"/>
      <c r="B202" s="225"/>
      <c r="C202" s="261" t="s">
        <v>439</v>
      </c>
      <c r="D202" s="246"/>
      <c r="E202" s="246"/>
      <c r="F202" s="246"/>
      <c r="G202" s="246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17"/>
      <c r="Z202" s="217"/>
      <c r="AA202" s="217"/>
      <c r="AB202" s="217"/>
      <c r="AC202" s="217"/>
      <c r="AD202" s="217"/>
      <c r="AE202" s="217"/>
      <c r="AF202" s="217"/>
      <c r="AG202" s="217" t="s">
        <v>121</v>
      </c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45" t="str">
        <f>C202</f>
        <v>tlaku 30-600kPa, rozsah pracovních teplot 0-120°C, závitový, pro přednastavení bez omezení zdvihu regulační kuželky-zdvih 15mm, včetně rovnoprocentního elektromechanického ovládacího pohonu 24V~/0-10V, včetně přednastavení, DN40. (např. HydronicSystems Optima compact plus DN40 (15mm) nebo rovnocenný)</v>
      </c>
      <c r="BB202" s="217"/>
      <c r="BC202" s="217"/>
      <c r="BD202" s="217"/>
      <c r="BE202" s="217"/>
      <c r="BF202" s="217"/>
      <c r="BG202" s="217"/>
      <c r="BH202" s="217"/>
    </row>
    <row r="203" spans="1:60" ht="33.75" outlineLevel="1" x14ac:dyDescent="0.2">
      <c r="A203" s="238">
        <v>125</v>
      </c>
      <c r="B203" s="239" t="s">
        <v>440</v>
      </c>
      <c r="C203" s="260" t="s">
        <v>441</v>
      </c>
      <c r="D203" s="240" t="s">
        <v>115</v>
      </c>
      <c r="E203" s="241">
        <v>2</v>
      </c>
      <c r="F203" s="242"/>
      <c r="G203" s="243">
        <f>ROUND(E203*F203,2)</f>
        <v>0</v>
      </c>
      <c r="H203" s="242"/>
      <c r="I203" s="243">
        <f>ROUND(E203*H203,2)</f>
        <v>0</v>
      </c>
      <c r="J203" s="242"/>
      <c r="K203" s="243">
        <f>ROUND(E203*J203,2)</f>
        <v>0</v>
      </c>
      <c r="L203" s="243">
        <v>21</v>
      </c>
      <c r="M203" s="243">
        <f>G203*(1+L203/100)</f>
        <v>0</v>
      </c>
      <c r="N203" s="243">
        <v>0</v>
      </c>
      <c r="O203" s="243">
        <f>ROUND(E203*N203,2)</f>
        <v>0</v>
      </c>
      <c r="P203" s="243">
        <v>0</v>
      </c>
      <c r="Q203" s="243">
        <f>ROUND(E203*P203,2)</f>
        <v>0</v>
      </c>
      <c r="R203" s="243"/>
      <c r="S203" s="243" t="s">
        <v>116</v>
      </c>
      <c r="T203" s="244" t="s">
        <v>117</v>
      </c>
      <c r="U203" s="227">
        <v>0</v>
      </c>
      <c r="V203" s="227">
        <f>ROUND(E203*U203,2)</f>
        <v>0</v>
      </c>
      <c r="W203" s="227"/>
      <c r="X203" s="227" t="s">
        <v>238</v>
      </c>
      <c r="Y203" s="217"/>
      <c r="Z203" s="217"/>
      <c r="AA203" s="217"/>
      <c r="AB203" s="217"/>
      <c r="AC203" s="217"/>
      <c r="AD203" s="217"/>
      <c r="AE203" s="217"/>
      <c r="AF203" s="217"/>
      <c r="AG203" s="217" t="s">
        <v>239</v>
      </c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</row>
    <row r="204" spans="1:60" ht="33.75" outlineLevel="1" x14ac:dyDescent="0.2">
      <c r="A204" s="224"/>
      <c r="B204" s="225"/>
      <c r="C204" s="261" t="s">
        <v>442</v>
      </c>
      <c r="D204" s="246"/>
      <c r="E204" s="246"/>
      <c r="F204" s="246"/>
      <c r="G204" s="246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17"/>
      <c r="Z204" s="217"/>
      <c r="AA204" s="217"/>
      <c r="AB204" s="217"/>
      <c r="AC204" s="217"/>
      <c r="AD204" s="217"/>
      <c r="AE204" s="217"/>
      <c r="AF204" s="217"/>
      <c r="AG204" s="217" t="s">
        <v>121</v>
      </c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45" t="str">
        <f>C204</f>
        <v>tlaku 35-600kPa, rozsah pracovních teplot 0-120°C, přírubový, pro přednastavení bez omezení zdvihu regulační kuželky-zdvih 20mm, včetně rovnoprocentního elektromechanického ovládacího pohonu 24V~/0-10V, včetně přednastavení, DN50. (např. HydronicSystems Optima compact Flange DN50LF nebo rovnocenný)</v>
      </c>
      <c r="BB204" s="217"/>
      <c r="BC204" s="217"/>
      <c r="BD204" s="217"/>
      <c r="BE204" s="217"/>
      <c r="BF204" s="217"/>
      <c r="BG204" s="217"/>
      <c r="BH204" s="217"/>
    </row>
    <row r="205" spans="1:60" ht="33.75" outlineLevel="1" x14ac:dyDescent="0.2">
      <c r="A205" s="238">
        <v>126</v>
      </c>
      <c r="B205" s="239" t="s">
        <v>443</v>
      </c>
      <c r="C205" s="260" t="s">
        <v>444</v>
      </c>
      <c r="D205" s="240" t="s">
        <v>115</v>
      </c>
      <c r="E205" s="241">
        <v>1</v>
      </c>
      <c r="F205" s="242"/>
      <c r="G205" s="243">
        <f>ROUND(E205*F205,2)</f>
        <v>0</v>
      </c>
      <c r="H205" s="242"/>
      <c r="I205" s="243">
        <f>ROUND(E205*H205,2)</f>
        <v>0</v>
      </c>
      <c r="J205" s="242"/>
      <c r="K205" s="243">
        <f>ROUND(E205*J205,2)</f>
        <v>0</v>
      </c>
      <c r="L205" s="243">
        <v>21</v>
      </c>
      <c r="M205" s="243">
        <f>G205*(1+L205/100)</f>
        <v>0</v>
      </c>
      <c r="N205" s="243">
        <v>0</v>
      </c>
      <c r="O205" s="243">
        <f>ROUND(E205*N205,2)</f>
        <v>0</v>
      </c>
      <c r="P205" s="243">
        <v>0</v>
      </c>
      <c r="Q205" s="243">
        <f>ROUND(E205*P205,2)</f>
        <v>0</v>
      </c>
      <c r="R205" s="243"/>
      <c r="S205" s="243" t="s">
        <v>116</v>
      </c>
      <c r="T205" s="244" t="s">
        <v>117</v>
      </c>
      <c r="U205" s="227">
        <v>0</v>
      </c>
      <c r="V205" s="227">
        <f>ROUND(E205*U205,2)</f>
        <v>0</v>
      </c>
      <c r="W205" s="227"/>
      <c r="X205" s="227" t="s">
        <v>238</v>
      </c>
      <c r="Y205" s="217"/>
      <c r="Z205" s="217"/>
      <c r="AA205" s="217"/>
      <c r="AB205" s="217"/>
      <c r="AC205" s="217"/>
      <c r="AD205" s="217"/>
      <c r="AE205" s="217"/>
      <c r="AF205" s="217"/>
      <c r="AG205" s="217" t="s">
        <v>239</v>
      </c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</row>
    <row r="206" spans="1:60" ht="33.75" outlineLevel="1" x14ac:dyDescent="0.2">
      <c r="A206" s="224"/>
      <c r="B206" s="225"/>
      <c r="C206" s="261" t="s">
        <v>445</v>
      </c>
      <c r="D206" s="246"/>
      <c r="E206" s="246"/>
      <c r="F206" s="246"/>
      <c r="G206" s="246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17"/>
      <c r="Z206" s="217"/>
      <c r="AA206" s="217"/>
      <c r="AB206" s="217"/>
      <c r="AC206" s="217"/>
      <c r="AD206" s="217"/>
      <c r="AE206" s="217"/>
      <c r="AF206" s="217"/>
      <c r="AG206" s="217" t="s">
        <v>121</v>
      </c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45" t="str">
        <f>C206</f>
        <v>tlaku 35-600kPa, rozsah pracovních teplot 0-120°C, přírubový, pro přednastavení bez omezení zdvihu regulační kuželky-zdvih 40mm, včetně rovnoprocentního elektromechanického ovládacího pohonu 24V~/0-10V, včetně přednastavení, DN125. (např. HydronicSystems Optima compact Flange DN125LF nebo rovnocenný)</v>
      </c>
      <c r="BB206" s="217"/>
      <c r="BC206" s="217"/>
      <c r="BD206" s="217"/>
      <c r="BE206" s="217"/>
      <c r="BF206" s="217"/>
      <c r="BG206" s="217"/>
      <c r="BH206" s="217"/>
    </row>
    <row r="207" spans="1:60" ht="33.75" outlineLevel="1" x14ac:dyDescent="0.2">
      <c r="A207" s="238">
        <v>127</v>
      </c>
      <c r="B207" s="239" t="s">
        <v>446</v>
      </c>
      <c r="C207" s="260" t="s">
        <v>447</v>
      </c>
      <c r="D207" s="240" t="s">
        <v>115</v>
      </c>
      <c r="E207" s="241">
        <v>40</v>
      </c>
      <c r="F207" s="242"/>
      <c r="G207" s="243">
        <f>ROUND(E207*F207,2)</f>
        <v>0</v>
      </c>
      <c r="H207" s="242"/>
      <c r="I207" s="243">
        <f>ROUND(E207*H207,2)</f>
        <v>0</v>
      </c>
      <c r="J207" s="242"/>
      <c r="K207" s="243">
        <f>ROUND(E207*J207,2)</f>
        <v>0</v>
      </c>
      <c r="L207" s="243">
        <v>21</v>
      </c>
      <c r="M207" s="243">
        <f>G207*(1+L207/100)</f>
        <v>0</v>
      </c>
      <c r="N207" s="243">
        <v>0</v>
      </c>
      <c r="O207" s="243">
        <f>ROUND(E207*N207,2)</f>
        <v>0</v>
      </c>
      <c r="P207" s="243">
        <v>0</v>
      </c>
      <c r="Q207" s="243">
        <f>ROUND(E207*P207,2)</f>
        <v>0</v>
      </c>
      <c r="R207" s="243"/>
      <c r="S207" s="243" t="s">
        <v>116</v>
      </c>
      <c r="T207" s="244" t="s">
        <v>117</v>
      </c>
      <c r="U207" s="227">
        <v>0</v>
      </c>
      <c r="V207" s="227">
        <f>ROUND(E207*U207,2)</f>
        <v>0</v>
      </c>
      <c r="W207" s="227"/>
      <c r="X207" s="227" t="s">
        <v>238</v>
      </c>
      <c r="Y207" s="217"/>
      <c r="Z207" s="217"/>
      <c r="AA207" s="217"/>
      <c r="AB207" s="217"/>
      <c r="AC207" s="217"/>
      <c r="AD207" s="217"/>
      <c r="AE207" s="217"/>
      <c r="AF207" s="217"/>
      <c r="AG207" s="217" t="s">
        <v>239</v>
      </c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</row>
    <row r="208" spans="1:60" outlineLevel="1" x14ac:dyDescent="0.2">
      <c r="A208" s="224"/>
      <c r="B208" s="225"/>
      <c r="C208" s="261" t="s">
        <v>448</v>
      </c>
      <c r="D208" s="246"/>
      <c r="E208" s="246"/>
      <c r="F208" s="246"/>
      <c r="G208" s="246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17"/>
      <c r="Z208" s="217"/>
      <c r="AA208" s="217"/>
      <c r="AB208" s="217"/>
      <c r="AC208" s="217"/>
      <c r="AD208" s="217"/>
      <c r="AE208" s="217"/>
      <c r="AF208" s="217"/>
      <c r="AG208" s="217" t="s">
        <v>121</v>
      </c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</row>
    <row r="209" spans="1:60" ht="33.75" outlineLevel="1" x14ac:dyDescent="0.2">
      <c r="A209" s="238">
        <v>128</v>
      </c>
      <c r="B209" s="239" t="s">
        <v>449</v>
      </c>
      <c r="C209" s="260" t="s">
        <v>450</v>
      </c>
      <c r="D209" s="240" t="s">
        <v>115</v>
      </c>
      <c r="E209" s="241">
        <v>75</v>
      </c>
      <c r="F209" s="242"/>
      <c r="G209" s="243">
        <f>ROUND(E209*F209,2)</f>
        <v>0</v>
      </c>
      <c r="H209" s="242"/>
      <c r="I209" s="243">
        <f>ROUND(E209*H209,2)</f>
        <v>0</v>
      </c>
      <c r="J209" s="242"/>
      <c r="K209" s="243">
        <f>ROUND(E209*J209,2)</f>
        <v>0</v>
      </c>
      <c r="L209" s="243">
        <v>21</v>
      </c>
      <c r="M209" s="243">
        <f>G209*(1+L209/100)</f>
        <v>0</v>
      </c>
      <c r="N209" s="243">
        <v>0</v>
      </c>
      <c r="O209" s="243">
        <f>ROUND(E209*N209,2)</f>
        <v>0</v>
      </c>
      <c r="P209" s="243">
        <v>0</v>
      </c>
      <c r="Q209" s="243">
        <f>ROUND(E209*P209,2)</f>
        <v>0</v>
      </c>
      <c r="R209" s="243"/>
      <c r="S209" s="243" t="s">
        <v>116</v>
      </c>
      <c r="T209" s="244" t="s">
        <v>117</v>
      </c>
      <c r="U209" s="227">
        <v>0</v>
      </c>
      <c r="V209" s="227">
        <f>ROUND(E209*U209,2)</f>
        <v>0</v>
      </c>
      <c r="W209" s="227"/>
      <c r="X209" s="227" t="s">
        <v>238</v>
      </c>
      <c r="Y209" s="217"/>
      <c r="Z209" s="217"/>
      <c r="AA209" s="217"/>
      <c r="AB209" s="217"/>
      <c r="AC209" s="217"/>
      <c r="AD209" s="217"/>
      <c r="AE209" s="217"/>
      <c r="AF209" s="217"/>
      <c r="AG209" s="217" t="s">
        <v>239</v>
      </c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</row>
    <row r="210" spans="1:60" outlineLevel="1" x14ac:dyDescent="0.2">
      <c r="A210" s="224"/>
      <c r="B210" s="225"/>
      <c r="C210" s="261" t="s">
        <v>451</v>
      </c>
      <c r="D210" s="246"/>
      <c r="E210" s="246"/>
      <c r="F210" s="246"/>
      <c r="G210" s="246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17"/>
      <c r="Z210" s="217"/>
      <c r="AA210" s="217"/>
      <c r="AB210" s="217"/>
      <c r="AC210" s="217"/>
      <c r="AD210" s="217"/>
      <c r="AE210" s="217"/>
      <c r="AF210" s="217"/>
      <c r="AG210" s="217" t="s">
        <v>121</v>
      </c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</row>
    <row r="211" spans="1:60" ht="33.75" outlineLevel="1" x14ac:dyDescent="0.2">
      <c r="A211" s="238">
        <v>129</v>
      </c>
      <c r="B211" s="239" t="s">
        <v>452</v>
      </c>
      <c r="C211" s="260" t="s">
        <v>450</v>
      </c>
      <c r="D211" s="240" t="s">
        <v>115</v>
      </c>
      <c r="E211" s="241">
        <v>8</v>
      </c>
      <c r="F211" s="242"/>
      <c r="G211" s="243">
        <f>ROUND(E211*F211,2)</f>
        <v>0</v>
      </c>
      <c r="H211" s="242"/>
      <c r="I211" s="243">
        <f>ROUND(E211*H211,2)</f>
        <v>0</v>
      </c>
      <c r="J211" s="242"/>
      <c r="K211" s="243">
        <f>ROUND(E211*J211,2)</f>
        <v>0</v>
      </c>
      <c r="L211" s="243">
        <v>21</v>
      </c>
      <c r="M211" s="243">
        <f>G211*(1+L211/100)</f>
        <v>0</v>
      </c>
      <c r="N211" s="243">
        <v>0</v>
      </c>
      <c r="O211" s="243">
        <f>ROUND(E211*N211,2)</f>
        <v>0</v>
      </c>
      <c r="P211" s="243">
        <v>0</v>
      </c>
      <c r="Q211" s="243">
        <f>ROUND(E211*P211,2)</f>
        <v>0</v>
      </c>
      <c r="R211" s="243"/>
      <c r="S211" s="243" t="s">
        <v>116</v>
      </c>
      <c r="T211" s="244" t="s">
        <v>117</v>
      </c>
      <c r="U211" s="227">
        <v>0</v>
      </c>
      <c r="V211" s="227">
        <f>ROUND(E211*U211,2)</f>
        <v>0</v>
      </c>
      <c r="W211" s="227"/>
      <c r="X211" s="227" t="s">
        <v>238</v>
      </c>
      <c r="Y211" s="217"/>
      <c r="Z211" s="217"/>
      <c r="AA211" s="217"/>
      <c r="AB211" s="217"/>
      <c r="AC211" s="217"/>
      <c r="AD211" s="217"/>
      <c r="AE211" s="217"/>
      <c r="AF211" s="217"/>
      <c r="AG211" s="217" t="s">
        <v>239</v>
      </c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</row>
    <row r="212" spans="1:60" outlineLevel="1" x14ac:dyDescent="0.2">
      <c r="A212" s="224"/>
      <c r="B212" s="225"/>
      <c r="C212" s="261" t="s">
        <v>453</v>
      </c>
      <c r="D212" s="246"/>
      <c r="E212" s="246"/>
      <c r="F212" s="246"/>
      <c r="G212" s="246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17"/>
      <c r="Z212" s="217"/>
      <c r="AA212" s="217"/>
      <c r="AB212" s="217"/>
      <c r="AC212" s="217"/>
      <c r="AD212" s="217"/>
      <c r="AE212" s="217"/>
      <c r="AF212" s="217"/>
      <c r="AG212" s="217" t="s">
        <v>121</v>
      </c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</row>
    <row r="213" spans="1:60" outlineLevel="1" x14ac:dyDescent="0.2">
      <c r="A213" s="224">
        <v>130</v>
      </c>
      <c r="B213" s="225" t="s">
        <v>454</v>
      </c>
      <c r="C213" s="264" t="s">
        <v>455</v>
      </c>
      <c r="D213" s="226" t="s">
        <v>0</v>
      </c>
      <c r="E213" s="255"/>
      <c r="F213" s="228"/>
      <c r="G213" s="227">
        <f>ROUND(E213*F213,2)</f>
        <v>0</v>
      </c>
      <c r="H213" s="228"/>
      <c r="I213" s="227">
        <f>ROUND(E213*H213,2)</f>
        <v>0</v>
      </c>
      <c r="J213" s="228"/>
      <c r="K213" s="227">
        <f>ROUND(E213*J213,2)</f>
        <v>0</v>
      </c>
      <c r="L213" s="227">
        <v>21</v>
      </c>
      <c r="M213" s="227">
        <f>G213*(1+L213/100)</f>
        <v>0</v>
      </c>
      <c r="N213" s="227">
        <v>0</v>
      </c>
      <c r="O213" s="227">
        <f>ROUND(E213*N213,2)</f>
        <v>0</v>
      </c>
      <c r="P213" s="227">
        <v>0</v>
      </c>
      <c r="Q213" s="227">
        <f>ROUND(E213*P213,2)</f>
        <v>0</v>
      </c>
      <c r="R213" s="227" t="s">
        <v>153</v>
      </c>
      <c r="S213" s="227" t="s">
        <v>154</v>
      </c>
      <c r="T213" s="227" t="s">
        <v>154</v>
      </c>
      <c r="U213" s="227">
        <v>0</v>
      </c>
      <c r="V213" s="227">
        <f>ROUND(E213*U213,2)</f>
        <v>0</v>
      </c>
      <c r="W213" s="227"/>
      <c r="X213" s="227" t="s">
        <v>155</v>
      </c>
      <c r="Y213" s="217"/>
      <c r="Z213" s="217"/>
      <c r="AA213" s="217"/>
      <c r="AB213" s="217"/>
      <c r="AC213" s="217"/>
      <c r="AD213" s="217"/>
      <c r="AE213" s="217"/>
      <c r="AF213" s="217"/>
      <c r="AG213" s="217" t="s">
        <v>156</v>
      </c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</row>
    <row r="214" spans="1:60" x14ac:dyDescent="0.2">
      <c r="A214" s="232" t="s">
        <v>111</v>
      </c>
      <c r="B214" s="233" t="s">
        <v>73</v>
      </c>
      <c r="C214" s="259" t="s">
        <v>74</v>
      </c>
      <c r="D214" s="234"/>
      <c r="E214" s="235"/>
      <c r="F214" s="236"/>
      <c r="G214" s="236">
        <f>SUMIF(AG215:AG287,"&lt;&gt;NOR",G215:G287)</f>
        <v>0</v>
      </c>
      <c r="H214" s="236"/>
      <c r="I214" s="236">
        <f>SUM(I215:I287)</f>
        <v>0</v>
      </c>
      <c r="J214" s="236"/>
      <c r="K214" s="236">
        <f>SUM(K215:K287)</f>
        <v>0</v>
      </c>
      <c r="L214" s="236"/>
      <c r="M214" s="236">
        <f>SUM(M215:M287)</f>
        <v>0</v>
      </c>
      <c r="N214" s="236"/>
      <c r="O214" s="236">
        <f>SUM(O215:O287)</f>
        <v>0</v>
      </c>
      <c r="P214" s="236"/>
      <c r="Q214" s="236">
        <f>SUM(Q215:Q287)</f>
        <v>0</v>
      </c>
      <c r="R214" s="236"/>
      <c r="S214" s="236"/>
      <c r="T214" s="237"/>
      <c r="U214" s="231"/>
      <c r="V214" s="231">
        <f>SUM(V215:V287)</f>
        <v>0</v>
      </c>
      <c r="W214" s="231"/>
      <c r="X214" s="231"/>
      <c r="AG214" t="s">
        <v>112</v>
      </c>
    </row>
    <row r="215" spans="1:60" ht="22.5" outlineLevel="1" x14ac:dyDescent="0.2">
      <c r="A215" s="247">
        <v>131</v>
      </c>
      <c r="B215" s="248" t="s">
        <v>456</v>
      </c>
      <c r="C215" s="262" t="s">
        <v>457</v>
      </c>
      <c r="D215" s="249" t="s">
        <v>245</v>
      </c>
      <c r="E215" s="250">
        <v>290</v>
      </c>
      <c r="F215" s="251"/>
      <c r="G215" s="252">
        <f>ROUND(E215*F215,2)</f>
        <v>0</v>
      </c>
      <c r="H215" s="251"/>
      <c r="I215" s="252">
        <f>ROUND(E215*H215,2)</f>
        <v>0</v>
      </c>
      <c r="J215" s="251"/>
      <c r="K215" s="252">
        <f>ROUND(E215*J215,2)</f>
        <v>0</v>
      </c>
      <c r="L215" s="252">
        <v>21</v>
      </c>
      <c r="M215" s="252">
        <f>G215*(1+L215/100)</f>
        <v>0</v>
      </c>
      <c r="N215" s="252">
        <v>0</v>
      </c>
      <c r="O215" s="252">
        <f>ROUND(E215*N215,2)</f>
        <v>0</v>
      </c>
      <c r="P215" s="252">
        <v>0</v>
      </c>
      <c r="Q215" s="252">
        <f>ROUND(E215*P215,2)</f>
        <v>0</v>
      </c>
      <c r="R215" s="252"/>
      <c r="S215" s="252" t="s">
        <v>116</v>
      </c>
      <c r="T215" s="253" t="s">
        <v>117</v>
      </c>
      <c r="U215" s="227">
        <v>0</v>
      </c>
      <c r="V215" s="227">
        <f>ROUND(E215*U215,2)</f>
        <v>0</v>
      </c>
      <c r="W215" s="227"/>
      <c r="X215" s="227" t="s">
        <v>118</v>
      </c>
      <c r="Y215" s="217"/>
      <c r="Z215" s="217"/>
      <c r="AA215" s="217"/>
      <c r="AB215" s="217"/>
      <c r="AC215" s="217"/>
      <c r="AD215" s="217"/>
      <c r="AE215" s="217"/>
      <c r="AF215" s="217"/>
      <c r="AG215" s="217" t="s">
        <v>119</v>
      </c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</row>
    <row r="216" spans="1:60" ht="22.5" outlineLevel="1" x14ac:dyDescent="0.2">
      <c r="A216" s="247">
        <v>132</v>
      </c>
      <c r="B216" s="248" t="s">
        <v>458</v>
      </c>
      <c r="C216" s="262" t="s">
        <v>459</v>
      </c>
      <c r="D216" s="249" t="s">
        <v>245</v>
      </c>
      <c r="E216" s="250">
        <v>290</v>
      </c>
      <c r="F216" s="251"/>
      <c r="G216" s="252">
        <f>ROUND(E216*F216,2)</f>
        <v>0</v>
      </c>
      <c r="H216" s="251"/>
      <c r="I216" s="252">
        <f>ROUND(E216*H216,2)</f>
        <v>0</v>
      </c>
      <c r="J216" s="251"/>
      <c r="K216" s="252">
        <f>ROUND(E216*J216,2)</f>
        <v>0</v>
      </c>
      <c r="L216" s="252">
        <v>21</v>
      </c>
      <c r="M216" s="252">
        <f>G216*(1+L216/100)</f>
        <v>0</v>
      </c>
      <c r="N216" s="252">
        <v>0</v>
      </c>
      <c r="O216" s="252">
        <f>ROUND(E216*N216,2)</f>
        <v>0</v>
      </c>
      <c r="P216" s="252">
        <v>0</v>
      </c>
      <c r="Q216" s="252">
        <f>ROUND(E216*P216,2)</f>
        <v>0</v>
      </c>
      <c r="R216" s="252"/>
      <c r="S216" s="252" t="s">
        <v>116</v>
      </c>
      <c r="T216" s="253" t="s">
        <v>117</v>
      </c>
      <c r="U216" s="227">
        <v>0</v>
      </c>
      <c r="V216" s="227">
        <f>ROUND(E216*U216,2)</f>
        <v>0</v>
      </c>
      <c r="W216" s="227"/>
      <c r="X216" s="227" t="s">
        <v>118</v>
      </c>
      <c r="Y216" s="217"/>
      <c r="Z216" s="217"/>
      <c r="AA216" s="217"/>
      <c r="AB216" s="217"/>
      <c r="AC216" s="217"/>
      <c r="AD216" s="217"/>
      <c r="AE216" s="217"/>
      <c r="AF216" s="217"/>
      <c r="AG216" s="217" t="s">
        <v>119</v>
      </c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</row>
    <row r="217" spans="1:60" ht="33.75" outlineLevel="1" x14ac:dyDescent="0.2">
      <c r="A217" s="238">
        <v>133</v>
      </c>
      <c r="B217" s="239" t="s">
        <v>460</v>
      </c>
      <c r="C217" s="260" t="s">
        <v>461</v>
      </c>
      <c r="D217" s="240" t="s">
        <v>170</v>
      </c>
      <c r="E217" s="241">
        <v>16</v>
      </c>
      <c r="F217" s="242"/>
      <c r="G217" s="243">
        <f>ROUND(E217*F217,2)</f>
        <v>0</v>
      </c>
      <c r="H217" s="242"/>
      <c r="I217" s="243">
        <f>ROUND(E217*H217,2)</f>
        <v>0</v>
      </c>
      <c r="J217" s="242"/>
      <c r="K217" s="243">
        <f>ROUND(E217*J217,2)</f>
        <v>0</v>
      </c>
      <c r="L217" s="243">
        <v>21</v>
      </c>
      <c r="M217" s="243">
        <f>G217*(1+L217/100)</f>
        <v>0</v>
      </c>
      <c r="N217" s="243">
        <v>0</v>
      </c>
      <c r="O217" s="243">
        <f>ROUND(E217*N217,2)</f>
        <v>0</v>
      </c>
      <c r="P217" s="243">
        <v>0</v>
      </c>
      <c r="Q217" s="243">
        <f>ROUND(E217*P217,2)</f>
        <v>0</v>
      </c>
      <c r="R217" s="243"/>
      <c r="S217" s="243" t="s">
        <v>116</v>
      </c>
      <c r="T217" s="244" t="s">
        <v>117</v>
      </c>
      <c r="U217" s="227">
        <v>0</v>
      </c>
      <c r="V217" s="227">
        <f>ROUND(E217*U217,2)</f>
        <v>0</v>
      </c>
      <c r="W217" s="227"/>
      <c r="X217" s="227" t="s">
        <v>118</v>
      </c>
      <c r="Y217" s="217"/>
      <c r="Z217" s="217"/>
      <c r="AA217" s="217"/>
      <c r="AB217" s="217"/>
      <c r="AC217" s="217"/>
      <c r="AD217" s="217"/>
      <c r="AE217" s="217"/>
      <c r="AF217" s="217"/>
      <c r="AG217" s="217" t="s">
        <v>119</v>
      </c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7"/>
      <c r="AU217" s="217"/>
      <c r="AV217" s="217"/>
      <c r="AW217" s="217"/>
      <c r="AX217" s="217"/>
      <c r="AY217" s="217"/>
      <c r="AZ217" s="217"/>
      <c r="BA217" s="217"/>
      <c r="BB217" s="217"/>
      <c r="BC217" s="217"/>
      <c r="BD217" s="217"/>
      <c r="BE217" s="217"/>
      <c r="BF217" s="217"/>
      <c r="BG217" s="217"/>
      <c r="BH217" s="217"/>
    </row>
    <row r="218" spans="1:60" ht="33.75" outlineLevel="1" x14ac:dyDescent="0.2">
      <c r="A218" s="224"/>
      <c r="B218" s="225"/>
      <c r="C218" s="261" t="s">
        <v>462</v>
      </c>
      <c r="D218" s="246"/>
      <c r="E218" s="246"/>
      <c r="F218" s="246"/>
      <c r="G218" s="246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17"/>
      <c r="Z218" s="217"/>
      <c r="AA218" s="217"/>
      <c r="AB218" s="217"/>
      <c r="AC218" s="217"/>
      <c r="AD218" s="217"/>
      <c r="AE218" s="217"/>
      <c r="AF218" s="217"/>
      <c r="AG218" s="217" t="s">
        <v>121</v>
      </c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7"/>
      <c r="AU218" s="217"/>
      <c r="AV218" s="217"/>
      <c r="AW218" s="217"/>
      <c r="AX218" s="217"/>
      <c r="AY218" s="217"/>
      <c r="AZ218" s="217"/>
      <c r="BA218" s="245" t="str">
        <f>C218</f>
        <v>vodních par =7000, tloušťka izolace 19mm (plastové rozvody značení vnější průměr potrubí) D20 - není-li požadovaný rozměr izolace jako trubice, nutno zhotovit z plošné izolace, v této položce nutno počítat i s izolováním potrubních spojek a tvarovek - izolace spojek a tvarovek není zpočítána v položce plošná izolace.</v>
      </c>
      <c r="BB218" s="217"/>
      <c r="BC218" s="217"/>
      <c r="BD218" s="217"/>
      <c r="BE218" s="217"/>
      <c r="BF218" s="217"/>
      <c r="BG218" s="217"/>
      <c r="BH218" s="217"/>
    </row>
    <row r="219" spans="1:60" ht="33.75" outlineLevel="1" x14ac:dyDescent="0.2">
      <c r="A219" s="238">
        <v>134</v>
      </c>
      <c r="B219" s="239" t="s">
        <v>463</v>
      </c>
      <c r="C219" s="260" t="s">
        <v>461</v>
      </c>
      <c r="D219" s="240" t="s">
        <v>170</v>
      </c>
      <c r="E219" s="241">
        <v>596</v>
      </c>
      <c r="F219" s="242"/>
      <c r="G219" s="243">
        <f>ROUND(E219*F219,2)</f>
        <v>0</v>
      </c>
      <c r="H219" s="242"/>
      <c r="I219" s="243">
        <f>ROUND(E219*H219,2)</f>
        <v>0</v>
      </c>
      <c r="J219" s="242"/>
      <c r="K219" s="243">
        <f>ROUND(E219*J219,2)</f>
        <v>0</v>
      </c>
      <c r="L219" s="243">
        <v>21</v>
      </c>
      <c r="M219" s="243">
        <f>G219*(1+L219/100)</f>
        <v>0</v>
      </c>
      <c r="N219" s="243">
        <v>0</v>
      </c>
      <c r="O219" s="243">
        <f>ROUND(E219*N219,2)</f>
        <v>0</v>
      </c>
      <c r="P219" s="243">
        <v>0</v>
      </c>
      <c r="Q219" s="243">
        <f>ROUND(E219*P219,2)</f>
        <v>0</v>
      </c>
      <c r="R219" s="243"/>
      <c r="S219" s="243" t="s">
        <v>116</v>
      </c>
      <c r="T219" s="244" t="s">
        <v>117</v>
      </c>
      <c r="U219" s="227">
        <v>0</v>
      </c>
      <c r="V219" s="227">
        <f>ROUND(E219*U219,2)</f>
        <v>0</v>
      </c>
      <c r="W219" s="227"/>
      <c r="X219" s="227" t="s">
        <v>118</v>
      </c>
      <c r="Y219" s="217"/>
      <c r="Z219" s="217"/>
      <c r="AA219" s="217"/>
      <c r="AB219" s="217"/>
      <c r="AC219" s="217"/>
      <c r="AD219" s="217"/>
      <c r="AE219" s="217"/>
      <c r="AF219" s="217"/>
      <c r="AG219" s="217" t="s">
        <v>119</v>
      </c>
      <c r="AH219" s="217"/>
      <c r="AI219" s="217"/>
      <c r="AJ219" s="217"/>
      <c r="AK219" s="217"/>
      <c r="AL219" s="217"/>
      <c r="AM219" s="217"/>
      <c r="AN219" s="217"/>
      <c r="AO219" s="217"/>
      <c r="AP219" s="217"/>
      <c r="AQ219" s="217"/>
      <c r="AR219" s="217"/>
      <c r="AS219" s="217"/>
      <c r="AT219" s="217"/>
      <c r="AU219" s="217"/>
      <c r="AV219" s="217"/>
      <c r="AW219" s="217"/>
      <c r="AX219" s="217"/>
      <c r="AY219" s="217"/>
      <c r="AZ219" s="217"/>
      <c r="BA219" s="217"/>
      <c r="BB219" s="217"/>
      <c r="BC219" s="217"/>
      <c r="BD219" s="217"/>
      <c r="BE219" s="217"/>
      <c r="BF219" s="217"/>
      <c r="BG219" s="217"/>
      <c r="BH219" s="217"/>
    </row>
    <row r="220" spans="1:60" ht="33.75" outlineLevel="1" x14ac:dyDescent="0.2">
      <c r="A220" s="224"/>
      <c r="B220" s="225"/>
      <c r="C220" s="261" t="s">
        <v>464</v>
      </c>
      <c r="D220" s="246"/>
      <c r="E220" s="246"/>
      <c r="F220" s="246"/>
      <c r="G220" s="246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17"/>
      <c r="Z220" s="217"/>
      <c r="AA220" s="217"/>
      <c r="AB220" s="217"/>
      <c r="AC220" s="217"/>
      <c r="AD220" s="217"/>
      <c r="AE220" s="217"/>
      <c r="AF220" s="217"/>
      <c r="AG220" s="217" t="s">
        <v>121</v>
      </c>
      <c r="AH220" s="217"/>
      <c r="AI220" s="217"/>
      <c r="AJ220" s="217"/>
      <c r="AK220" s="217"/>
      <c r="AL220" s="217"/>
      <c r="AM220" s="217"/>
      <c r="AN220" s="217"/>
      <c r="AO220" s="217"/>
      <c r="AP220" s="217"/>
      <c r="AQ220" s="217"/>
      <c r="AR220" s="217"/>
      <c r="AS220" s="217"/>
      <c r="AT220" s="217"/>
      <c r="AU220" s="217"/>
      <c r="AV220" s="217"/>
      <c r="AW220" s="217"/>
      <c r="AX220" s="217"/>
      <c r="AY220" s="217"/>
      <c r="AZ220" s="217"/>
      <c r="BA220" s="245" t="str">
        <f>C220</f>
        <v>vodních par =7000, tloušťka izolace 19mm (plastové rozvody značení vnější průměr potrubí) D25 - není-li požadovaný rozměr izolace jako trubice, nutno zhotovit z plošné izolace, v této položce nutno počítat i s izolováním potrubních spojek a tvarovek - izolace spojek a tvarovek není zpočítána v položce plošná izolace.</v>
      </c>
      <c r="BB220" s="217"/>
      <c r="BC220" s="217"/>
      <c r="BD220" s="217"/>
      <c r="BE220" s="217"/>
      <c r="BF220" s="217"/>
      <c r="BG220" s="217"/>
      <c r="BH220" s="217"/>
    </row>
    <row r="221" spans="1:60" ht="33.75" outlineLevel="1" x14ac:dyDescent="0.2">
      <c r="A221" s="238">
        <v>135</v>
      </c>
      <c r="B221" s="239" t="s">
        <v>465</v>
      </c>
      <c r="C221" s="260" t="s">
        <v>461</v>
      </c>
      <c r="D221" s="240" t="s">
        <v>170</v>
      </c>
      <c r="E221" s="241">
        <v>436</v>
      </c>
      <c r="F221" s="242"/>
      <c r="G221" s="243">
        <f>ROUND(E221*F221,2)</f>
        <v>0</v>
      </c>
      <c r="H221" s="242"/>
      <c r="I221" s="243">
        <f>ROUND(E221*H221,2)</f>
        <v>0</v>
      </c>
      <c r="J221" s="242"/>
      <c r="K221" s="243">
        <f>ROUND(E221*J221,2)</f>
        <v>0</v>
      </c>
      <c r="L221" s="243">
        <v>21</v>
      </c>
      <c r="M221" s="243">
        <f>G221*(1+L221/100)</f>
        <v>0</v>
      </c>
      <c r="N221" s="243">
        <v>0</v>
      </c>
      <c r="O221" s="243">
        <f>ROUND(E221*N221,2)</f>
        <v>0</v>
      </c>
      <c r="P221" s="243">
        <v>0</v>
      </c>
      <c r="Q221" s="243">
        <f>ROUND(E221*P221,2)</f>
        <v>0</v>
      </c>
      <c r="R221" s="243"/>
      <c r="S221" s="243" t="s">
        <v>116</v>
      </c>
      <c r="T221" s="244" t="s">
        <v>117</v>
      </c>
      <c r="U221" s="227">
        <v>0</v>
      </c>
      <c r="V221" s="227">
        <f>ROUND(E221*U221,2)</f>
        <v>0</v>
      </c>
      <c r="W221" s="227"/>
      <c r="X221" s="227" t="s">
        <v>118</v>
      </c>
      <c r="Y221" s="217"/>
      <c r="Z221" s="217"/>
      <c r="AA221" s="217"/>
      <c r="AB221" s="217"/>
      <c r="AC221" s="217"/>
      <c r="AD221" s="217"/>
      <c r="AE221" s="217"/>
      <c r="AF221" s="217"/>
      <c r="AG221" s="217" t="s">
        <v>119</v>
      </c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7"/>
      <c r="AU221" s="217"/>
      <c r="AV221" s="217"/>
      <c r="AW221" s="217"/>
      <c r="AX221" s="217"/>
      <c r="AY221" s="217"/>
      <c r="AZ221" s="217"/>
      <c r="BA221" s="217"/>
      <c r="BB221" s="217"/>
      <c r="BC221" s="217"/>
      <c r="BD221" s="217"/>
      <c r="BE221" s="217"/>
      <c r="BF221" s="217"/>
      <c r="BG221" s="217"/>
      <c r="BH221" s="217"/>
    </row>
    <row r="222" spans="1:60" ht="33.75" outlineLevel="1" x14ac:dyDescent="0.2">
      <c r="A222" s="224"/>
      <c r="B222" s="225"/>
      <c r="C222" s="261" t="s">
        <v>466</v>
      </c>
      <c r="D222" s="246"/>
      <c r="E222" s="246"/>
      <c r="F222" s="246"/>
      <c r="G222" s="246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17"/>
      <c r="Z222" s="217"/>
      <c r="AA222" s="217"/>
      <c r="AB222" s="217"/>
      <c r="AC222" s="217"/>
      <c r="AD222" s="217"/>
      <c r="AE222" s="217"/>
      <c r="AF222" s="217"/>
      <c r="AG222" s="217" t="s">
        <v>121</v>
      </c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7"/>
      <c r="AU222" s="217"/>
      <c r="AV222" s="217"/>
      <c r="AW222" s="217"/>
      <c r="AX222" s="217"/>
      <c r="AY222" s="217"/>
      <c r="AZ222" s="217"/>
      <c r="BA222" s="245" t="str">
        <f>C222</f>
        <v>vodních par =7000, tloušťka izolace 19mm (plastové rozvody značení vnější průměr potrubí) D32 - není-li požadovaný rozměr izolace jako trubice, nutno zhotovit z plošné izolace, v této položce nutno počítat i s izolováním potrubních spojek a tvarovek - izolace spojek a tvarovek není zpočítána v položce plošná izolace.</v>
      </c>
      <c r="BB222" s="217"/>
      <c r="BC222" s="217"/>
      <c r="BD222" s="217"/>
      <c r="BE222" s="217"/>
      <c r="BF222" s="217"/>
      <c r="BG222" s="217"/>
      <c r="BH222" s="217"/>
    </row>
    <row r="223" spans="1:60" ht="33.75" outlineLevel="1" x14ac:dyDescent="0.2">
      <c r="A223" s="238">
        <v>136</v>
      </c>
      <c r="B223" s="239" t="s">
        <v>467</v>
      </c>
      <c r="C223" s="260" t="s">
        <v>461</v>
      </c>
      <c r="D223" s="240" t="s">
        <v>170</v>
      </c>
      <c r="E223" s="241">
        <v>520</v>
      </c>
      <c r="F223" s="242"/>
      <c r="G223" s="243">
        <f>ROUND(E223*F223,2)</f>
        <v>0</v>
      </c>
      <c r="H223" s="242"/>
      <c r="I223" s="243">
        <f>ROUND(E223*H223,2)</f>
        <v>0</v>
      </c>
      <c r="J223" s="242"/>
      <c r="K223" s="243">
        <f>ROUND(E223*J223,2)</f>
        <v>0</v>
      </c>
      <c r="L223" s="243">
        <v>21</v>
      </c>
      <c r="M223" s="243">
        <f>G223*(1+L223/100)</f>
        <v>0</v>
      </c>
      <c r="N223" s="243">
        <v>0</v>
      </c>
      <c r="O223" s="243">
        <f>ROUND(E223*N223,2)</f>
        <v>0</v>
      </c>
      <c r="P223" s="243">
        <v>0</v>
      </c>
      <c r="Q223" s="243">
        <f>ROUND(E223*P223,2)</f>
        <v>0</v>
      </c>
      <c r="R223" s="243"/>
      <c r="S223" s="243" t="s">
        <v>116</v>
      </c>
      <c r="T223" s="244" t="s">
        <v>117</v>
      </c>
      <c r="U223" s="227">
        <v>0</v>
      </c>
      <c r="V223" s="227">
        <f>ROUND(E223*U223,2)</f>
        <v>0</v>
      </c>
      <c r="W223" s="227"/>
      <c r="X223" s="227" t="s">
        <v>118</v>
      </c>
      <c r="Y223" s="217"/>
      <c r="Z223" s="217"/>
      <c r="AA223" s="217"/>
      <c r="AB223" s="217"/>
      <c r="AC223" s="217"/>
      <c r="AD223" s="217"/>
      <c r="AE223" s="217"/>
      <c r="AF223" s="217"/>
      <c r="AG223" s="217" t="s">
        <v>119</v>
      </c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7"/>
      <c r="AU223" s="217"/>
      <c r="AV223" s="217"/>
      <c r="AW223" s="217"/>
      <c r="AX223" s="217"/>
      <c r="AY223" s="217"/>
      <c r="AZ223" s="217"/>
      <c r="BA223" s="217"/>
      <c r="BB223" s="217"/>
      <c r="BC223" s="217"/>
      <c r="BD223" s="217"/>
      <c r="BE223" s="217"/>
      <c r="BF223" s="217"/>
      <c r="BG223" s="217"/>
      <c r="BH223" s="217"/>
    </row>
    <row r="224" spans="1:60" ht="33.75" outlineLevel="1" x14ac:dyDescent="0.2">
      <c r="A224" s="224"/>
      <c r="B224" s="225"/>
      <c r="C224" s="261" t="s">
        <v>468</v>
      </c>
      <c r="D224" s="246"/>
      <c r="E224" s="246"/>
      <c r="F224" s="246"/>
      <c r="G224" s="246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17"/>
      <c r="Z224" s="217"/>
      <c r="AA224" s="217"/>
      <c r="AB224" s="217"/>
      <c r="AC224" s="217"/>
      <c r="AD224" s="217"/>
      <c r="AE224" s="217"/>
      <c r="AF224" s="217"/>
      <c r="AG224" s="217" t="s">
        <v>121</v>
      </c>
      <c r="AH224" s="217"/>
      <c r="AI224" s="217"/>
      <c r="AJ224" s="217"/>
      <c r="AK224" s="217"/>
      <c r="AL224" s="217"/>
      <c r="AM224" s="217"/>
      <c r="AN224" s="217"/>
      <c r="AO224" s="217"/>
      <c r="AP224" s="217"/>
      <c r="AQ224" s="217"/>
      <c r="AR224" s="217"/>
      <c r="AS224" s="217"/>
      <c r="AT224" s="217"/>
      <c r="AU224" s="217"/>
      <c r="AV224" s="217"/>
      <c r="AW224" s="217"/>
      <c r="AX224" s="217"/>
      <c r="AY224" s="217"/>
      <c r="AZ224" s="217"/>
      <c r="BA224" s="245" t="str">
        <f>C224</f>
        <v>vodních par =7000, tloušťka izolace 19mm (plastové rozvody značení vnější průměr potrubí) D40 - není-li požadovaný rozměr izolace jako trubice, nutno zhotovit z plošné izolace, v této položce nutno počítat i s izolováním potrubních spojek a tvarovek - izolace spojek a tvarovek není zpočítána v položce plošná izolace.</v>
      </c>
      <c r="BB224" s="217"/>
      <c r="BC224" s="217"/>
      <c r="BD224" s="217"/>
      <c r="BE224" s="217"/>
      <c r="BF224" s="217"/>
      <c r="BG224" s="217"/>
      <c r="BH224" s="217"/>
    </row>
    <row r="225" spans="1:60" ht="33.75" outlineLevel="1" x14ac:dyDescent="0.2">
      <c r="A225" s="238">
        <v>137</v>
      </c>
      <c r="B225" s="239" t="s">
        <v>469</v>
      </c>
      <c r="C225" s="260" t="s">
        <v>461</v>
      </c>
      <c r="D225" s="240" t="s">
        <v>170</v>
      </c>
      <c r="E225" s="241">
        <v>340</v>
      </c>
      <c r="F225" s="242"/>
      <c r="G225" s="243">
        <f>ROUND(E225*F225,2)</f>
        <v>0</v>
      </c>
      <c r="H225" s="242"/>
      <c r="I225" s="243">
        <f>ROUND(E225*H225,2)</f>
        <v>0</v>
      </c>
      <c r="J225" s="242"/>
      <c r="K225" s="243">
        <f>ROUND(E225*J225,2)</f>
        <v>0</v>
      </c>
      <c r="L225" s="243">
        <v>21</v>
      </c>
      <c r="M225" s="243">
        <f>G225*(1+L225/100)</f>
        <v>0</v>
      </c>
      <c r="N225" s="243">
        <v>0</v>
      </c>
      <c r="O225" s="243">
        <f>ROUND(E225*N225,2)</f>
        <v>0</v>
      </c>
      <c r="P225" s="243">
        <v>0</v>
      </c>
      <c r="Q225" s="243">
        <f>ROUND(E225*P225,2)</f>
        <v>0</v>
      </c>
      <c r="R225" s="243"/>
      <c r="S225" s="243" t="s">
        <v>116</v>
      </c>
      <c r="T225" s="244" t="s">
        <v>117</v>
      </c>
      <c r="U225" s="227">
        <v>0</v>
      </c>
      <c r="V225" s="227">
        <f>ROUND(E225*U225,2)</f>
        <v>0</v>
      </c>
      <c r="W225" s="227"/>
      <c r="X225" s="227" t="s">
        <v>118</v>
      </c>
      <c r="Y225" s="217"/>
      <c r="Z225" s="217"/>
      <c r="AA225" s="217"/>
      <c r="AB225" s="217"/>
      <c r="AC225" s="217"/>
      <c r="AD225" s="217"/>
      <c r="AE225" s="217"/>
      <c r="AF225" s="217"/>
      <c r="AG225" s="217" t="s">
        <v>119</v>
      </c>
      <c r="AH225" s="217"/>
      <c r="AI225" s="217"/>
      <c r="AJ225" s="217"/>
      <c r="AK225" s="217"/>
      <c r="AL225" s="217"/>
      <c r="AM225" s="217"/>
      <c r="AN225" s="217"/>
      <c r="AO225" s="217"/>
      <c r="AP225" s="217"/>
      <c r="AQ225" s="217"/>
      <c r="AR225" s="217"/>
      <c r="AS225" s="217"/>
      <c r="AT225" s="217"/>
      <c r="AU225" s="217"/>
      <c r="AV225" s="217"/>
      <c r="AW225" s="217"/>
      <c r="AX225" s="217"/>
      <c r="AY225" s="217"/>
      <c r="AZ225" s="217"/>
      <c r="BA225" s="217"/>
      <c r="BB225" s="217"/>
      <c r="BC225" s="217"/>
      <c r="BD225" s="217"/>
      <c r="BE225" s="217"/>
      <c r="BF225" s="217"/>
      <c r="BG225" s="217"/>
      <c r="BH225" s="217"/>
    </row>
    <row r="226" spans="1:60" ht="33.75" outlineLevel="1" x14ac:dyDescent="0.2">
      <c r="A226" s="224"/>
      <c r="B226" s="225"/>
      <c r="C226" s="261" t="s">
        <v>470</v>
      </c>
      <c r="D226" s="246"/>
      <c r="E226" s="246"/>
      <c r="F226" s="246"/>
      <c r="G226" s="246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17"/>
      <c r="Z226" s="217"/>
      <c r="AA226" s="217"/>
      <c r="AB226" s="217"/>
      <c r="AC226" s="217"/>
      <c r="AD226" s="217"/>
      <c r="AE226" s="217"/>
      <c r="AF226" s="217"/>
      <c r="AG226" s="217" t="s">
        <v>121</v>
      </c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7"/>
      <c r="AU226" s="217"/>
      <c r="AV226" s="217"/>
      <c r="AW226" s="217"/>
      <c r="AX226" s="217"/>
      <c r="AY226" s="217"/>
      <c r="AZ226" s="217"/>
      <c r="BA226" s="245" t="str">
        <f>C226</f>
        <v>vodních par =7000, tloušťka izolace 19mm (plastové rozvody značení vnější průměr potrubí) D50 - není-li požadovaný rozměr izolace jako trubice, nutno zhotovit z plošné izolace, v této položce nutno počítat i s izolováním potrubních spojek a tvarovek - izolace spojek a tvarovek není zpočítána v položce plošná izolace.</v>
      </c>
      <c r="BB226" s="217"/>
      <c r="BC226" s="217"/>
      <c r="BD226" s="217"/>
      <c r="BE226" s="217"/>
      <c r="BF226" s="217"/>
      <c r="BG226" s="217"/>
      <c r="BH226" s="217"/>
    </row>
    <row r="227" spans="1:60" ht="33.75" outlineLevel="1" x14ac:dyDescent="0.2">
      <c r="A227" s="238">
        <v>138</v>
      </c>
      <c r="B227" s="239" t="s">
        <v>471</v>
      </c>
      <c r="C227" s="260" t="s">
        <v>461</v>
      </c>
      <c r="D227" s="240" t="s">
        <v>170</v>
      </c>
      <c r="E227" s="241">
        <v>124</v>
      </c>
      <c r="F227" s="242"/>
      <c r="G227" s="243">
        <f>ROUND(E227*F227,2)</f>
        <v>0</v>
      </c>
      <c r="H227" s="242"/>
      <c r="I227" s="243">
        <f>ROUND(E227*H227,2)</f>
        <v>0</v>
      </c>
      <c r="J227" s="242"/>
      <c r="K227" s="243">
        <f>ROUND(E227*J227,2)</f>
        <v>0</v>
      </c>
      <c r="L227" s="243">
        <v>21</v>
      </c>
      <c r="M227" s="243">
        <f>G227*(1+L227/100)</f>
        <v>0</v>
      </c>
      <c r="N227" s="243">
        <v>0</v>
      </c>
      <c r="O227" s="243">
        <f>ROUND(E227*N227,2)</f>
        <v>0</v>
      </c>
      <c r="P227" s="243">
        <v>0</v>
      </c>
      <c r="Q227" s="243">
        <f>ROUND(E227*P227,2)</f>
        <v>0</v>
      </c>
      <c r="R227" s="243"/>
      <c r="S227" s="243" t="s">
        <v>116</v>
      </c>
      <c r="T227" s="244" t="s">
        <v>117</v>
      </c>
      <c r="U227" s="227">
        <v>0</v>
      </c>
      <c r="V227" s="227">
        <f>ROUND(E227*U227,2)</f>
        <v>0</v>
      </c>
      <c r="W227" s="227"/>
      <c r="X227" s="227" t="s">
        <v>118</v>
      </c>
      <c r="Y227" s="217"/>
      <c r="Z227" s="217"/>
      <c r="AA227" s="217"/>
      <c r="AB227" s="217"/>
      <c r="AC227" s="217"/>
      <c r="AD227" s="217"/>
      <c r="AE227" s="217"/>
      <c r="AF227" s="217"/>
      <c r="AG227" s="217" t="s">
        <v>119</v>
      </c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7"/>
      <c r="AU227" s="217"/>
      <c r="AV227" s="217"/>
      <c r="AW227" s="217"/>
      <c r="AX227" s="217"/>
      <c r="AY227" s="217"/>
      <c r="AZ227" s="217"/>
      <c r="BA227" s="217"/>
      <c r="BB227" s="217"/>
      <c r="BC227" s="217"/>
      <c r="BD227" s="217"/>
      <c r="BE227" s="217"/>
      <c r="BF227" s="217"/>
      <c r="BG227" s="217"/>
      <c r="BH227" s="217"/>
    </row>
    <row r="228" spans="1:60" ht="33.75" outlineLevel="1" x14ac:dyDescent="0.2">
      <c r="A228" s="224"/>
      <c r="B228" s="225"/>
      <c r="C228" s="261" t="s">
        <v>472</v>
      </c>
      <c r="D228" s="246"/>
      <c r="E228" s="246"/>
      <c r="F228" s="246"/>
      <c r="G228" s="246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17"/>
      <c r="Z228" s="217"/>
      <c r="AA228" s="217"/>
      <c r="AB228" s="217"/>
      <c r="AC228" s="217"/>
      <c r="AD228" s="217"/>
      <c r="AE228" s="217"/>
      <c r="AF228" s="217"/>
      <c r="AG228" s="217" t="s">
        <v>121</v>
      </c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7"/>
      <c r="AU228" s="217"/>
      <c r="AV228" s="217"/>
      <c r="AW228" s="217"/>
      <c r="AX228" s="217"/>
      <c r="AY228" s="217"/>
      <c r="AZ228" s="217"/>
      <c r="BA228" s="245" t="str">
        <f>C228</f>
        <v>vodních par =7000, tloušťka izolace 19mm (plastové rozvody značení vnější průměr potrubí) D63 - není-li požadovaný rozměr izolace jako trubice, nutno zhotovit z plošné izolace, v této položce nutno počítat i s izolováním potrubních spojek a tvarovek - izolace spojek a tvarovek není zpočítána v položce plošná izolace.</v>
      </c>
      <c r="BB228" s="217"/>
      <c r="BC228" s="217"/>
      <c r="BD228" s="217"/>
      <c r="BE228" s="217"/>
      <c r="BF228" s="217"/>
      <c r="BG228" s="217"/>
      <c r="BH228" s="217"/>
    </row>
    <row r="229" spans="1:60" ht="33.75" outlineLevel="1" x14ac:dyDescent="0.2">
      <c r="A229" s="238">
        <v>139</v>
      </c>
      <c r="B229" s="239" t="s">
        <v>473</v>
      </c>
      <c r="C229" s="260" t="s">
        <v>461</v>
      </c>
      <c r="D229" s="240" t="s">
        <v>170</v>
      </c>
      <c r="E229" s="241">
        <v>20</v>
      </c>
      <c r="F229" s="242"/>
      <c r="G229" s="243">
        <f>ROUND(E229*F229,2)</f>
        <v>0</v>
      </c>
      <c r="H229" s="242"/>
      <c r="I229" s="243">
        <f>ROUND(E229*H229,2)</f>
        <v>0</v>
      </c>
      <c r="J229" s="242"/>
      <c r="K229" s="243">
        <f>ROUND(E229*J229,2)</f>
        <v>0</v>
      </c>
      <c r="L229" s="243">
        <v>21</v>
      </c>
      <c r="M229" s="243">
        <f>G229*(1+L229/100)</f>
        <v>0</v>
      </c>
      <c r="N229" s="243">
        <v>0</v>
      </c>
      <c r="O229" s="243">
        <f>ROUND(E229*N229,2)</f>
        <v>0</v>
      </c>
      <c r="P229" s="243">
        <v>0</v>
      </c>
      <c r="Q229" s="243">
        <f>ROUND(E229*P229,2)</f>
        <v>0</v>
      </c>
      <c r="R229" s="243"/>
      <c r="S229" s="243" t="s">
        <v>116</v>
      </c>
      <c r="T229" s="244" t="s">
        <v>117</v>
      </c>
      <c r="U229" s="227">
        <v>0</v>
      </c>
      <c r="V229" s="227">
        <f>ROUND(E229*U229,2)</f>
        <v>0</v>
      </c>
      <c r="W229" s="227"/>
      <c r="X229" s="227" t="s">
        <v>118</v>
      </c>
      <c r="Y229" s="217"/>
      <c r="Z229" s="217"/>
      <c r="AA229" s="217"/>
      <c r="AB229" s="217"/>
      <c r="AC229" s="217"/>
      <c r="AD229" s="217"/>
      <c r="AE229" s="217"/>
      <c r="AF229" s="217"/>
      <c r="AG229" s="217" t="s">
        <v>119</v>
      </c>
      <c r="AH229" s="217"/>
      <c r="AI229" s="217"/>
      <c r="AJ229" s="217"/>
      <c r="AK229" s="217"/>
      <c r="AL229" s="217"/>
      <c r="AM229" s="217"/>
      <c r="AN229" s="217"/>
      <c r="AO229" s="217"/>
      <c r="AP229" s="217"/>
      <c r="AQ229" s="217"/>
      <c r="AR229" s="217"/>
      <c r="AS229" s="217"/>
      <c r="AT229" s="217"/>
      <c r="AU229" s="217"/>
      <c r="AV229" s="217"/>
      <c r="AW229" s="217"/>
      <c r="AX229" s="217"/>
      <c r="AY229" s="217"/>
      <c r="AZ229" s="217"/>
      <c r="BA229" s="217"/>
      <c r="BB229" s="217"/>
      <c r="BC229" s="217"/>
      <c r="BD229" s="217"/>
      <c r="BE229" s="217"/>
      <c r="BF229" s="217"/>
      <c r="BG229" s="217"/>
      <c r="BH229" s="217"/>
    </row>
    <row r="230" spans="1:60" ht="33.75" outlineLevel="1" x14ac:dyDescent="0.2">
      <c r="A230" s="224"/>
      <c r="B230" s="225"/>
      <c r="C230" s="261" t="s">
        <v>474</v>
      </c>
      <c r="D230" s="246"/>
      <c r="E230" s="246"/>
      <c r="F230" s="246"/>
      <c r="G230" s="246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17"/>
      <c r="Z230" s="217"/>
      <c r="AA230" s="217"/>
      <c r="AB230" s="217"/>
      <c r="AC230" s="217"/>
      <c r="AD230" s="217"/>
      <c r="AE230" s="217"/>
      <c r="AF230" s="217"/>
      <c r="AG230" s="217" t="s">
        <v>121</v>
      </c>
      <c r="AH230" s="217"/>
      <c r="AI230" s="217"/>
      <c r="AJ230" s="217"/>
      <c r="AK230" s="217"/>
      <c r="AL230" s="217"/>
      <c r="AM230" s="217"/>
      <c r="AN230" s="217"/>
      <c r="AO230" s="217"/>
      <c r="AP230" s="217"/>
      <c r="AQ230" s="217"/>
      <c r="AR230" s="217"/>
      <c r="AS230" s="217"/>
      <c r="AT230" s="217"/>
      <c r="AU230" s="217"/>
      <c r="AV230" s="217"/>
      <c r="AW230" s="217"/>
      <c r="AX230" s="217"/>
      <c r="AY230" s="217"/>
      <c r="AZ230" s="217"/>
      <c r="BA230" s="245" t="str">
        <f>C230</f>
        <v>vodních par =7000, tloušťka izolace 25mm (plastové rozvody značení vnější průměr potrubí) D90 - není-li požadovaný rozměr izolace jako trubice, nutno zhotovit z plošné izolace, v této položce nutno počítat i s izolováním potrubních spojek a tvarovek - izolace spojek a tvarovek není zpočítána v položce plošná izolace.</v>
      </c>
      <c r="BB230" s="217"/>
      <c r="BC230" s="217"/>
      <c r="BD230" s="217"/>
      <c r="BE230" s="217"/>
      <c r="BF230" s="217"/>
      <c r="BG230" s="217"/>
      <c r="BH230" s="217"/>
    </row>
    <row r="231" spans="1:60" ht="33.75" outlineLevel="1" x14ac:dyDescent="0.2">
      <c r="A231" s="238">
        <v>140</v>
      </c>
      <c r="B231" s="239" t="s">
        <v>475</v>
      </c>
      <c r="C231" s="260" t="s">
        <v>461</v>
      </c>
      <c r="D231" s="240" t="s">
        <v>170</v>
      </c>
      <c r="E231" s="241">
        <v>104</v>
      </c>
      <c r="F231" s="242"/>
      <c r="G231" s="243">
        <f>ROUND(E231*F231,2)</f>
        <v>0</v>
      </c>
      <c r="H231" s="242"/>
      <c r="I231" s="243">
        <f>ROUND(E231*H231,2)</f>
        <v>0</v>
      </c>
      <c r="J231" s="242"/>
      <c r="K231" s="243">
        <f>ROUND(E231*J231,2)</f>
        <v>0</v>
      </c>
      <c r="L231" s="243">
        <v>21</v>
      </c>
      <c r="M231" s="243">
        <f>G231*(1+L231/100)</f>
        <v>0</v>
      </c>
      <c r="N231" s="243">
        <v>0</v>
      </c>
      <c r="O231" s="243">
        <f>ROUND(E231*N231,2)</f>
        <v>0</v>
      </c>
      <c r="P231" s="243">
        <v>0</v>
      </c>
      <c r="Q231" s="243">
        <f>ROUND(E231*P231,2)</f>
        <v>0</v>
      </c>
      <c r="R231" s="243"/>
      <c r="S231" s="243" t="s">
        <v>116</v>
      </c>
      <c r="T231" s="244" t="s">
        <v>117</v>
      </c>
      <c r="U231" s="227">
        <v>0</v>
      </c>
      <c r="V231" s="227">
        <f>ROUND(E231*U231,2)</f>
        <v>0</v>
      </c>
      <c r="W231" s="227"/>
      <c r="X231" s="227" t="s">
        <v>118</v>
      </c>
      <c r="Y231" s="217"/>
      <c r="Z231" s="217"/>
      <c r="AA231" s="217"/>
      <c r="AB231" s="217"/>
      <c r="AC231" s="217"/>
      <c r="AD231" s="217"/>
      <c r="AE231" s="217"/>
      <c r="AF231" s="217"/>
      <c r="AG231" s="217" t="s">
        <v>119</v>
      </c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7"/>
      <c r="AU231" s="217"/>
      <c r="AV231" s="217"/>
      <c r="AW231" s="217"/>
      <c r="AX231" s="217"/>
      <c r="AY231" s="217"/>
      <c r="AZ231" s="217"/>
      <c r="BA231" s="217"/>
      <c r="BB231" s="217"/>
      <c r="BC231" s="217"/>
      <c r="BD231" s="217"/>
      <c r="BE231" s="217"/>
      <c r="BF231" s="217"/>
      <c r="BG231" s="217"/>
      <c r="BH231" s="217"/>
    </row>
    <row r="232" spans="1:60" ht="33.75" outlineLevel="1" x14ac:dyDescent="0.2">
      <c r="A232" s="224"/>
      <c r="B232" s="225"/>
      <c r="C232" s="261" t="s">
        <v>476</v>
      </c>
      <c r="D232" s="246"/>
      <c r="E232" s="246"/>
      <c r="F232" s="246"/>
      <c r="G232" s="246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17"/>
      <c r="Z232" s="217"/>
      <c r="AA232" s="217"/>
      <c r="AB232" s="217"/>
      <c r="AC232" s="217"/>
      <c r="AD232" s="217"/>
      <c r="AE232" s="217"/>
      <c r="AF232" s="217"/>
      <c r="AG232" s="217" t="s">
        <v>121</v>
      </c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7"/>
      <c r="AU232" s="217"/>
      <c r="AV232" s="217"/>
      <c r="AW232" s="217"/>
      <c r="AX232" s="217"/>
      <c r="AY232" s="217"/>
      <c r="AZ232" s="217"/>
      <c r="BA232" s="245" t="str">
        <f>C232</f>
        <v>vodních par =7000, tloušťka izolace 25mm (plastové rozvody značení vnější průměr potrubí) D110 - není-li požadovaný rozměr izolace jako trubice, nutno zhotovit z plošné izolace, v této položce nutno počítat i s izolováním potrubních spojek a tvarovek - izolace spojek a tvarovek není zpočítána v položce plošná izolace.</v>
      </c>
      <c r="BB232" s="217"/>
      <c r="BC232" s="217"/>
      <c r="BD232" s="217"/>
      <c r="BE232" s="217"/>
      <c r="BF232" s="217"/>
      <c r="BG232" s="217"/>
      <c r="BH232" s="217"/>
    </row>
    <row r="233" spans="1:60" ht="33.75" outlineLevel="1" x14ac:dyDescent="0.2">
      <c r="A233" s="238">
        <v>141</v>
      </c>
      <c r="B233" s="239" t="s">
        <v>477</v>
      </c>
      <c r="C233" s="260" t="s">
        <v>461</v>
      </c>
      <c r="D233" s="240" t="s">
        <v>170</v>
      </c>
      <c r="E233" s="241">
        <v>92</v>
      </c>
      <c r="F233" s="242"/>
      <c r="G233" s="243">
        <f>ROUND(E233*F233,2)</f>
        <v>0</v>
      </c>
      <c r="H233" s="242"/>
      <c r="I233" s="243">
        <f>ROUND(E233*H233,2)</f>
        <v>0</v>
      </c>
      <c r="J233" s="242"/>
      <c r="K233" s="243">
        <f>ROUND(E233*J233,2)</f>
        <v>0</v>
      </c>
      <c r="L233" s="243">
        <v>21</v>
      </c>
      <c r="M233" s="243">
        <f>G233*(1+L233/100)</f>
        <v>0</v>
      </c>
      <c r="N233" s="243">
        <v>0</v>
      </c>
      <c r="O233" s="243">
        <f>ROUND(E233*N233,2)</f>
        <v>0</v>
      </c>
      <c r="P233" s="243">
        <v>0</v>
      </c>
      <c r="Q233" s="243">
        <f>ROUND(E233*P233,2)</f>
        <v>0</v>
      </c>
      <c r="R233" s="243"/>
      <c r="S233" s="243" t="s">
        <v>116</v>
      </c>
      <c r="T233" s="244" t="s">
        <v>117</v>
      </c>
      <c r="U233" s="227">
        <v>0</v>
      </c>
      <c r="V233" s="227">
        <f>ROUND(E233*U233,2)</f>
        <v>0</v>
      </c>
      <c r="W233" s="227"/>
      <c r="X233" s="227" t="s">
        <v>118</v>
      </c>
      <c r="Y233" s="217"/>
      <c r="Z233" s="217"/>
      <c r="AA233" s="217"/>
      <c r="AB233" s="217"/>
      <c r="AC233" s="217"/>
      <c r="AD233" s="217"/>
      <c r="AE233" s="217"/>
      <c r="AF233" s="217"/>
      <c r="AG233" s="217" t="s">
        <v>119</v>
      </c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7"/>
      <c r="AU233" s="217"/>
      <c r="AV233" s="217"/>
      <c r="AW233" s="217"/>
      <c r="AX233" s="217"/>
      <c r="AY233" s="217"/>
      <c r="AZ233" s="217"/>
      <c r="BA233" s="217"/>
      <c r="BB233" s="217"/>
      <c r="BC233" s="217"/>
      <c r="BD233" s="217"/>
      <c r="BE233" s="217"/>
      <c r="BF233" s="217"/>
      <c r="BG233" s="217"/>
      <c r="BH233" s="217"/>
    </row>
    <row r="234" spans="1:60" ht="33.75" outlineLevel="1" x14ac:dyDescent="0.2">
      <c r="A234" s="224"/>
      <c r="B234" s="225"/>
      <c r="C234" s="261" t="s">
        <v>478</v>
      </c>
      <c r="D234" s="246"/>
      <c r="E234" s="246"/>
      <c r="F234" s="246"/>
      <c r="G234" s="246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17"/>
      <c r="Z234" s="217"/>
      <c r="AA234" s="217"/>
      <c r="AB234" s="217"/>
      <c r="AC234" s="217"/>
      <c r="AD234" s="217"/>
      <c r="AE234" s="217"/>
      <c r="AF234" s="217"/>
      <c r="AG234" s="217" t="s">
        <v>121</v>
      </c>
      <c r="AH234" s="217"/>
      <c r="AI234" s="217"/>
      <c r="AJ234" s="217"/>
      <c r="AK234" s="217"/>
      <c r="AL234" s="217"/>
      <c r="AM234" s="217"/>
      <c r="AN234" s="217"/>
      <c r="AO234" s="217"/>
      <c r="AP234" s="217"/>
      <c r="AQ234" s="217"/>
      <c r="AR234" s="217"/>
      <c r="AS234" s="217"/>
      <c r="AT234" s="217"/>
      <c r="AU234" s="217"/>
      <c r="AV234" s="217"/>
      <c r="AW234" s="217"/>
      <c r="AX234" s="217"/>
      <c r="AY234" s="217"/>
      <c r="AZ234" s="217"/>
      <c r="BA234" s="245" t="str">
        <f>C234</f>
        <v>vodních par =7000, tloušťka izolace 25mm (plastové rozvody značení vnější průměr potrubí) D160 - není-li požadovaný rozměr izolace jako trubice, nutno zhotovit z plošné izolace, v této položce nutno počítat i s izolováním potrubních spojek a tvarovek - izolace spojek a tvarovek není zpočítána v položce plošná izolace.</v>
      </c>
      <c r="BB234" s="217"/>
      <c r="BC234" s="217"/>
      <c r="BD234" s="217"/>
      <c r="BE234" s="217"/>
      <c r="BF234" s="217"/>
      <c r="BG234" s="217"/>
      <c r="BH234" s="217"/>
    </row>
    <row r="235" spans="1:60" ht="33.75" outlineLevel="1" x14ac:dyDescent="0.2">
      <c r="A235" s="238">
        <v>142</v>
      </c>
      <c r="B235" s="239" t="s">
        <v>479</v>
      </c>
      <c r="C235" s="260" t="s">
        <v>461</v>
      </c>
      <c r="D235" s="240" t="s">
        <v>170</v>
      </c>
      <c r="E235" s="241">
        <v>20</v>
      </c>
      <c r="F235" s="242"/>
      <c r="G235" s="243">
        <f>ROUND(E235*F235,2)</f>
        <v>0</v>
      </c>
      <c r="H235" s="242"/>
      <c r="I235" s="243">
        <f>ROUND(E235*H235,2)</f>
        <v>0</v>
      </c>
      <c r="J235" s="242"/>
      <c r="K235" s="243">
        <f>ROUND(E235*J235,2)</f>
        <v>0</v>
      </c>
      <c r="L235" s="243">
        <v>21</v>
      </c>
      <c r="M235" s="243">
        <f>G235*(1+L235/100)</f>
        <v>0</v>
      </c>
      <c r="N235" s="243">
        <v>0</v>
      </c>
      <c r="O235" s="243">
        <f>ROUND(E235*N235,2)</f>
        <v>0</v>
      </c>
      <c r="P235" s="243">
        <v>0</v>
      </c>
      <c r="Q235" s="243">
        <f>ROUND(E235*P235,2)</f>
        <v>0</v>
      </c>
      <c r="R235" s="243"/>
      <c r="S235" s="243" t="s">
        <v>116</v>
      </c>
      <c r="T235" s="244" t="s">
        <v>117</v>
      </c>
      <c r="U235" s="227">
        <v>0</v>
      </c>
      <c r="V235" s="227">
        <f>ROUND(E235*U235,2)</f>
        <v>0</v>
      </c>
      <c r="W235" s="227"/>
      <c r="X235" s="227" t="s">
        <v>118</v>
      </c>
      <c r="Y235" s="217"/>
      <c r="Z235" s="217"/>
      <c r="AA235" s="217"/>
      <c r="AB235" s="217"/>
      <c r="AC235" s="217"/>
      <c r="AD235" s="217"/>
      <c r="AE235" s="217"/>
      <c r="AF235" s="217"/>
      <c r="AG235" s="217" t="s">
        <v>119</v>
      </c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</row>
    <row r="236" spans="1:60" ht="33.75" outlineLevel="1" x14ac:dyDescent="0.2">
      <c r="A236" s="224"/>
      <c r="B236" s="225"/>
      <c r="C236" s="261" t="s">
        <v>480</v>
      </c>
      <c r="D236" s="246"/>
      <c r="E236" s="246"/>
      <c r="F236" s="246"/>
      <c r="G236" s="246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17"/>
      <c r="Z236" s="217"/>
      <c r="AA236" s="217"/>
      <c r="AB236" s="217"/>
      <c r="AC236" s="217"/>
      <c r="AD236" s="217"/>
      <c r="AE236" s="217"/>
      <c r="AF236" s="217"/>
      <c r="AG236" s="217" t="s">
        <v>121</v>
      </c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7"/>
      <c r="AU236" s="217"/>
      <c r="AV236" s="217"/>
      <c r="AW236" s="217"/>
      <c r="AX236" s="217"/>
      <c r="AY236" s="217"/>
      <c r="AZ236" s="217"/>
      <c r="BA236" s="245" t="str">
        <f>C236</f>
        <v>vodních par =7000, tloušťka izolace 25mm (plastové rozvody značení vnější průměr potrubí) D200 - není-li požadovaný rozměr izolace jako trubice, nutno zhotovit z plošné izolace, v této položce nutno počítat i s izolováním potrubních spojek a tvarovek - izolace spojek a tvarovek není zpočítána v položce plošná izolace.</v>
      </c>
      <c r="BB236" s="217"/>
      <c r="BC236" s="217"/>
      <c r="BD236" s="217"/>
      <c r="BE236" s="217"/>
      <c r="BF236" s="217"/>
      <c r="BG236" s="217"/>
      <c r="BH236" s="217"/>
    </row>
    <row r="237" spans="1:60" ht="33.75" outlineLevel="1" x14ac:dyDescent="0.2">
      <c r="A237" s="238">
        <v>143</v>
      </c>
      <c r="B237" s="239" t="s">
        <v>481</v>
      </c>
      <c r="C237" s="260" t="s">
        <v>461</v>
      </c>
      <c r="D237" s="240" t="s">
        <v>170</v>
      </c>
      <c r="E237" s="241">
        <v>6</v>
      </c>
      <c r="F237" s="242"/>
      <c r="G237" s="243">
        <f>ROUND(E237*F237,2)</f>
        <v>0</v>
      </c>
      <c r="H237" s="242"/>
      <c r="I237" s="243">
        <f>ROUND(E237*H237,2)</f>
        <v>0</v>
      </c>
      <c r="J237" s="242"/>
      <c r="K237" s="243">
        <f>ROUND(E237*J237,2)</f>
        <v>0</v>
      </c>
      <c r="L237" s="243">
        <v>21</v>
      </c>
      <c r="M237" s="243">
        <f>G237*(1+L237/100)</f>
        <v>0</v>
      </c>
      <c r="N237" s="243">
        <v>0</v>
      </c>
      <c r="O237" s="243">
        <f>ROUND(E237*N237,2)</f>
        <v>0</v>
      </c>
      <c r="P237" s="243">
        <v>0</v>
      </c>
      <c r="Q237" s="243">
        <f>ROUND(E237*P237,2)</f>
        <v>0</v>
      </c>
      <c r="R237" s="243"/>
      <c r="S237" s="243" t="s">
        <v>116</v>
      </c>
      <c r="T237" s="244" t="s">
        <v>117</v>
      </c>
      <c r="U237" s="227">
        <v>0</v>
      </c>
      <c r="V237" s="227">
        <f>ROUND(E237*U237,2)</f>
        <v>0</v>
      </c>
      <c r="W237" s="227"/>
      <c r="X237" s="227" t="s">
        <v>118</v>
      </c>
      <c r="Y237" s="217"/>
      <c r="Z237" s="217"/>
      <c r="AA237" s="217"/>
      <c r="AB237" s="217"/>
      <c r="AC237" s="217"/>
      <c r="AD237" s="217"/>
      <c r="AE237" s="217"/>
      <c r="AF237" s="217"/>
      <c r="AG237" s="217" t="s">
        <v>119</v>
      </c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7"/>
      <c r="AU237" s="217"/>
      <c r="AV237" s="217"/>
      <c r="AW237" s="217"/>
      <c r="AX237" s="217"/>
      <c r="AY237" s="217"/>
      <c r="AZ237" s="217"/>
      <c r="BA237" s="217"/>
      <c r="BB237" s="217"/>
      <c r="BC237" s="217"/>
      <c r="BD237" s="217"/>
      <c r="BE237" s="217"/>
      <c r="BF237" s="217"/>
      <c r="BG237" s="217"/>
      <c r="BH237" s="217"/>
    </row>
    <row r="238" spans="1:60" ht="45" outlineLevel="1" x14ac:dyDescent="0.2">
      <c r="A238" s="224"/>
      <c r="B238" s="225"/>
      <c r="C238" s="261" t="s">
        <v>482</v>
      </c>
      <c r="D238" s="246"/>
      <c r="E238" s="246"/>
      <c r="F238" s="246"/>
      <c r="G238" s="246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17"/>
      <c r="Z238" s="217"/>
      <c r="AA238" s="217"/>
      <c r="AB238" s="217"/>
      <c r="AC238" s="217"/>
      <c r="AD238" s="217"/>
      <c r="AE238" s="217"/>
      <c r="AF238" s="217"/>
      <c r="AG238" s="217" t="s">
        <v>121</v>
      </c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7"/>
      <c r="AU238" s="217"/>
      <c r="AV238" s="217"/>
      <c r="AW238" s="217"/>
      <c r="AX238" s="217"/>
      <c r="AY238" s="217"/>
      <c r="AZ238" s="217"/>
      <c r="BA238" s="245" t="str">
        <f>C238</f>
        <v>vodních par =7000, tloušťka izolace 25mm (ocelové rozvody značení DN) DN15 -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38" s="217"/>
      <c r="BC238" s="217"/>
      <c r="BD238" s="217"/>
      <c r="BE238" s="217"/>
      <c r="BF238" s="217"/>
      <c r="BG238" s="217"/>
      <c r="BH238" s="217"/>
    </row>
    <row r="239" spans="1:60" ht="33.75" outlineLevel="1" x14ac:dyDescent="0.2">
      <c r="A239" s="238">
        <v>144</v>
      </c>
      <c r="B239" s="239" t="s">
        <v>483</v>
      </c>
      <c r="C239" s="260" t="s">
        <v>461</v>
      </c>
      <c r="D239" s="240" t="s">
        <v>170</v>
      </c>
      <c r="E239" s="241">
        <v>18</v>
      </c>
      <c r="F239" s="242"/>
      <c r="G239" s="243">
        <f>ROUND(E239*F239,2)</f>
        <v>0</v>
      </c>
      <c r="H239" s="242"/>
      <c r="I239" s="243">
        <f>ROUND(E239*H239,2)</f>
        <v>0</v>
      </c>
      <c r="J239" s="242"/>
      <c r="K239" s="243">
        <f>ROUND(E239*J239,2)</f>
        <v>0</v>
      </c>
      <c r="L239" s="243">
        <v>21</v>
      </c>
      <c r="M239" s="243">
        <f>G239*(1+L239/100)</f>
        <v>0</v>
      </c>
      <c r="N239" s="243">
        <v>0</v>
      </c>
      <c r="O239" s="243">
        <f>ROUND(E239*N239,2)</f>
        <v>0</v>
      </c>
      <c r="P239" s="243">
        <v>0</v>
      </c>
      <c r="Q239" s="243">
        <f>ROUND(E239*P239,2)</f>
        <v>0</v>
      </c>
      <c r="R239" s="243"/>
      <c r="S239" s="243" t="s">
        <v>116</v>
      </c>
      <c r="T239" s="244" t="s">
        <v>117</v>
      </c>
      <c r="U239" s="227">
        <v>0</v>
      </c>
      <c r="V239" s="227">
        <f>ROUND(E239*U239,2)</f>
        <v>0</v>
      </c>
      <c r="W239" s="227"/>
      <c r="X239" s="227" t="s">
        <v>118</v>
      </c>
      <c r="Y239" s="217"/>
      <c r="Z239" s="217"/>
      <c r="AA239" s="217"/>
      <c r="AB239" s="217"/>
      <c r="AC239" s="217"/>
      <c r="AD239" s="217"/>
      <c r="AE239" s="217"/>
      <c r="AF239" s="217"/>
      <c r="AG239" s="217" t="s">
        <v>119</v>
      </c>
      <c r="AH239" s="217"/>
      <c r="AI239" s="217"/>
      <c r="AJ239" s="217"/>
      <c r="AK239" s="217"/>
      <c r="AL239" s="217"/>
      <c r="AM239" s="217"/>
      <c r="AN239" s="217"/>
      <c r="AO239" s="217"/>
      <c r="AP239" s="217"/>
      <c r="AQ239" s="217"/>
      <c r="AR239" s="217"/>
      <c r="AS239" s="217"/>
      <c r="AT239" s="217"/>
      <c r="AU239" s="217"/>
      <c r="AV239" s="217"/>
      <c r="AW239" s="217"/>
      <c r="AX239" s="217"/>
      <c r="AY239" s="217"/>
      <c r="AZ239" s="217"/>
      <c r="BA239" s="217"/>
      <c r="BB239" s="217"/>
      <c r="BC239" s="217"/>
      <c r="BD239" s="217"/>
      <c r="BE239" s="217"/>
      <c r="BF239" s="217"/>
      <c r="BG239" s="217"/>
      <c r="BH239" s="217"/>
    </row>
    <row r="240" spans="1:60" ht="45" outlineLevel="1" x14ac:dyDescent="0.2">
      <c r="A240" s="224"/>
      <c r="B240" s="225"/>
      <c r="C240" s="261" t="s">
        <v>484</v>
      </c>
      <c r="D240" s="246"/>
      <c r="E240" s="246"/>
      <c r="F240" s="246"/>
      <c r="G240" s="246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17"/>
      <c r="Z240" s="217"/>
      <c r="AA240" s="217"/>
      <c r="AB240" s="217"/>
      <c r="AC240" s="217"/>
      <c r="AD240" s="217"/>
      <c r="AE240" s="217"/>
      <c r="AF240" s="217"/>
      <c r="AG240" s="217" t="s">
        <v>121</v>
      </c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45" t="str">
        <f>C240</f>
        <v>vodních par =7000, tloušťka izolace 25mm (ocelové rozvody značení DN) DN20 -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40" s="217"/>
      <c r="BC240" s="217"/>
      <c r="BD240" s="217"/>
      <c r="BE240" s="217"/>
      <c r="BF240" s="217"/>
      <c r="BG240" s="217"/>
      <c r="BH240" s="217"/>
    </row>
    <row r="241" spans="1:60" ht="33.75" outlineLevel="1" x14ac:dyDescent="0.2">
      <c r="A241" s="238">
        <v>145</v>
      </c>
      <c r="B241" s="239" t="s">
        <v>485</v>
      </c>
      <c r="C241" s="260" t="s">
        <v>461</v>
      </c>
      <c r="D241" s="240" t="s">
        <v>170</v>
      </c>
      <c r="E241" s="241">
        <v>12</v>
      </c>
      <c r="F241" s="242"/>
      <c r="G241" s="243">
        <f>ROUND(E241*F241,2)</f>
        <v>0</v>
      </c>
      <c r="H241" s="242"/>
      <c r="I241" s="243">
        <f>ROUND(E241*H241,2)</f>
        <v>0</v>
      </c>
      <c r="J241" s="242"/>
      <c r="K241" s="243">
        <f>ROUND(E241*J241,2)</f>
        <v>0</v>
      </c>
      <c r="L241" s="243">
        <v>21</v>
      </c>
      <c r="M241" s="243">
        <f>G241*(1+L241/100)</f>
        <v>0</v>
      </c>
      <c r="N241" s="243">
        <v>0</v>
      </c>
      <c r="O241" s="243">
        <f>ROUND(E241*N241,2)</f>
        <v>0</v>
      </c>
      <c r="P241" s="243">
        <v>0</v>
      </c>
      <c r="Q241" s="243">
        <f>ROUND(E241*P241,2)</f>
        <v>0</v>
      </c>
      <c r="R241" s="243"/>
      <c r="S241" s="243" t="s">
        <v>116</v>
      </c>
      <c r="T241" s="244" t="s">
        <v>117</v>
      </c>
      <c r="U241" s="227">
        <v>0</v>
      </c>
      <c r="V241" s="227">
        <f>ROUND(E241*U241,2)</f>
        <v>0</v>
      </c>
      <c r="W241" s="227"/>
      <c r="X241" s="227" t="s">
        <v>118</v>
      </c>
      <c r="Y241" s="217"/>
      <c r="Z241" s="217"/>
      <c r="AA241" s="217"/>
      <c r="AB241" s="217"/>
      <c r="AC241" s="217"/>
      <c r="AD241" s="217"/>
      <c r="AE241" s="217"/>
      <c r="AF241" s="217"/>
      <c r="AG241" s="217" t="s">
        <v>119</v>
      </c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</row>
    <row r="242" spans="1:60" ht="45" outlineLevel="1" x14ac:dyDescent="0.2">
      <c r="A242" s="224"/>
      <c r="B242" s="225"/>
      <c r="C242" s="261" t="s">
        <v>486</v>
      </c>
      <c r="D242" s="246"/>
      <c r="E242" s="246"/>
      <c r="F242" s="246"/>
      <c r="G242" s="246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17"/>
      <c r="Z242" s="217"/>
      <c r="AA242" s="217"/>
      <c r="AB242" s="217"/>
      <c r="AC242" s="217"/>
      <c r="AD242" s="217"/>
      <c r="AE242" s="217"/>
      <c r="AF242" s="217"/>
      <c r="AG242" s="217" t="s">
        <v>121</v>
      </c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45" t="str">
        <f>C242</f>
        <v>vodních par =7000, tloušťka izolace 25mm (ocelové rozvody značení DN) DN25 -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42" s="217"/>
      <c r="BC242" s="217"/>
      <c r="BD242" s="217"/>
      <c r="BE242" s="217"/>
      <c r="BF242" s="217"/>
      <c r="BG242" s="217"/>
      <c r="BH242" s="217"/>
    </row>
    <row r="243" spans="1:60" ht="33.75" outlineLevel="1" x14ac:dyDescent="0.2">
      <c r="A243" s="238">
        <v>146</v>
      </c>
      <c r="B243" s="239" t="s">
        <v>487</v>
      </c>
      <c r="C243" s="260" t="s">
        <v>461</v>
      </c>
      <c r="D243" s="240" t="s">
        <v>170</v>
      </c>
      <c r="E243" s="241">
        <v>12</v>
      </c>
      <c r="F243" s="242"/>
      <c r="G243" s="243">
        <f>ROUND(E243*F243,2)</f>
        <v>0</v>
      </c>
      <c r="H243" s="242"/>
      <c r="I243" s="243">
        <f>ROUND(E243*H243,2)</f>
        <v>0</v>
      </c>
      <c r="J243" s="242"/>
      <c r="K243" s="243">
        <f>ROUND(E243*J243,2)</f>
        <v>0</v>
      </c>
      <c r="L243" s="243">
        <v>21</v>
      </c>
      <c r="M243" s="243">
        <f>G243*(1+L243/100)</f>
        <v>0</v>
      </c>
      <c r="N243" s="243">
        <v>0</v>
      </c>
      <c r="O243" s="243">
        <f>ROUND(E243*N243,2)</f>
        <v>0</v>
      </c>
      <c r="P243" s="243">
        <v>0</v>
      </c>
      <c r="Q243" s="243">
        <f>ROUND(E243*P243,2)</f>
        <v>0</v>
      </c>
      <c r="R243" s="243"/>
      <c r="S243" s="243" t="s">
        <v>116</v>
      </c>
      <c r="T243" s="244" t="s">
        <v>117</v>
      </c>
      <c r="U243" s="227">
        <v>0</v>
      </c>
      <c r="V243" s="227">
        <f>ROUND(E243*U243,2)</f>
        <v>0</v>
      </c>
      <c r="W243" s="227"/>
      <c r="X243" s="227" t="s">
        <v>118</v>
      </c>
      <c r="Y243" s="217"/>
      <c r="Z243" s="217"/>
      <c r="AA243" s="217"/>
      <c r="AB243" s="217"/>
      <c r="AC243" s="217"/>
      <c r="AD243" s="217"/>
      <c r="AE243" s="217"/>
      <c r="AF243" s="217"/>
      <c r="AG243" s="217" t="s">
        <v>119</v>
      </c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</row>
    <row r="244" spans="1:60" ht="45" outlineLevel="1" x14ac:dyDescent="0.2">
      <c r="A244" s="224"/>
      <c r="B244" s="225"/>
      <c r="C244" s="261" t="s">
        <v>488</v>
      </c>
      <c r="D244" s="246"/>
      <c r="E244" s="246"/>
      <c r="F244" s="246"/>
      <c r="G244" s="246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17"/>
      <c r="Z244" s="217"/>
      <c r="AA244" s="217"/>
      <c r="AB244" s="217"/>
      <c r="AC244" s="217"/>
      <c r="AD244" s="217"/>
      <c r="AE244" s="217"/>
      <c r="AF244" s="217"/>
      <c r="AG244" s="217" t="s">
        <v>121</v>
      </c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45" t="str">
        <f>C244</f>
        <v>vodních par =7000, tloušťka izolace 25mm (ocelové rozvody značení DN) DN40 -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44" s="217"/>
      <c r="BC244" s="217"/>
      <c r="BD244" s="217"/>
      <c r="BE244" s="217"/>
      <c r="BF244" s="217"/>
      <c r="BG244" s="217"/>
      <c r="BH244" s="217"/>
    </row>
    <row r="245" spans="1:60" ht="33.75" outlineLevel="1" x14ac:dyDescent="0.2">
      <c r="A245" s="238">
        <v>147</v>
      </c>
      <c r="B245" s="239" t="s">
        <v>489</v>
      </c>
      <c r="C245" s="260" t="s">
        <v>461</v>
      </c>
      <c r="D245" s="240" t="s">
        <v>170</v>
      </c>
      <c r="E245" s="241">
        <v>66</v>
      </c>
      <c r="F245" s="242"/>
      <c r="G245" s="243">
        <f>ROUND(E245*F245,2)</f>
        <v>0</v>
      </c>
      <c r="H245" s="242"/>
      <c r="I245" s="243">
        <f>ROUND(E245*H245,2)</f>
        <v>0</v>
      </c>
      <c r="J245" s="242"/>
      <c r="K245" s="243">
        <f>ROUND(E245*J245,2)</f>
        <v>0</v>
      </c>
      <c r="L245" s="243">
        <v>21</v>
      </c>
      <c r="M245" s="243">
        <f>G245*(1+L245/100)</f>
        <v>0</v>
      </c>
      <c r="N245" s="243">
        <v>0</v>
      </c>
      <c r="O245" s="243">
        <f>ROUND(E245*N245,2)</f>
        <v>0</v>
      </c>
      <c r="P245" s="243">
        <v>0</v>
      </c>
      <c r="Q245" s="243">
        <f>ROUND(E245*P245,2)</f>
        <v>0</v>
      </c>
      <c r="R245" s="243"/>
      <c r="S245" s="243" t="s">
        <v>116</v>
      </c>
      <c r="T245" s="244" t="s">
        <v>117</v>
      </c>
      <c r="U245" s="227">
        <v>0</v>
      </c>
      <c r="V245" s="227">
        <f>ROUND(E245*U245,2)</f>
        <v>0</v>
      </c>
      <c r="W245" s="227"/>
      <c r="X245" s="227" t="s">
        <v>118</v>
      </c>
      <c r="Y245" s="217"/>
      <c r="Z245" s="217"/>
      <c r="AA245" s="217"/>
      <c r="AB245" s="217"/>
      <c r="AC245" s="217"/>
      <c r="AD245" s="217"/>
      <c r="AE245" s="217"/>
      <c r="AF245" s="217"/>
      <c r="AG245" s="217" t="s">
        <v>119</v>
      </c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</row>
    <row r="246" spans="1:60" ht="45" outlineLevel="1" x14ac:dyDescent="0.2">
      <c r="A246" s="224"/>
      <c r="B246" s="225"/>
      <c r="C246" s="261" t="s">
        <v>490</v>
      </c>
      <c r="D246" s="246"/>
      <c r="E246" s="246"/>
      <c r="F246" s="246"/>
      <c r="G246" s="246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17"/>
      <c r="Z246" s="217"/>
      <c r="AA246" s="217"/>
      <c r="AB246" s="217"/>
      <c r="AC246" s="217"/>
      <c r="AD246" s="217"/>
      <c r="AE246" s="217"/>
      <c r="AF246" s="217"/>
      <c r="AG246" s="217" t="s">
        <v>121</v>
      </c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45" t="str">
        <f>C246</f>
        <v>vodních par =7000, tloušťka izolace 25mm (ocelové rozvody značení DN) DN50 -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46" s="217"/>
      <c r="BC246" s="217"/>
      <c r="BD246" s="217"/>
      <c r="BE246" s="217"/>
      <c r="BF246" s="217"/>
      <c r="BG246" s="217"/>
      <c r="BH246" s="217"/>
    </row>
    <row r="247" spans="1:60" ht="33.75" outlineLevel="1" x14ac:dyDescent="0.2">
      <c r="A247" s="238">
        <v>148</v>
      </c>
      <c r="B247" s="239" t="s">
        <v>491</v>
      </c>
      <c r="C247" s="260" t="s">
        <v>461</v>
      </c>
      <c r="D247" s="240" t="s">
        <v>170</v>
      </c>
      <c r="E247" s="241">
        <v>24</v>
      </c>
      <c r="F247" s="242"/>
      <c r="G247" s="243">
        <f>ROUND(E247*F247,2)</f>
        <v>0</v>
      </c>
      <c r="H247" s="242"/>
      <c r="I247" s="243">
        <f>ROUND(E247*H247,2)</f>
        <v>0</v>
      </c>
      <c r="J247" s="242"/>
      <c r="K247" s="243">
        <f>ROUND(E247*J247,2)</f>
        <v>0</v>
      </c>
      <c r="L247" s="243">
        <v>21</v>
      </c>
      <c r="M247" s="243">
        <f>G247*(1+L247/100)</f>
        <v>0</v>
      </c>
      <c r="N247" s="243">
        <v>0</v>
      </c>
      <c r="O247" s="243">
        <f>ROUND(E247*N247,2)</f>
        <v>0</v>
      </c>
      <c r="P247" s="243">
        <v>0</v>
      </c>
      <c r="Q247" s="243">
        <f>ROUND(E247*P247,2)</f>
        <v>0</v>
      </c>
      <c r="R247" s="243"/>
      <c r="S247" s="243" t="s">
        <v>116</v>
      </c>
      <c r="T247" s="244" t="s">
        <v>117</v>
      </c>
      <c r="U247" s="227">
        <v>0</v>
      </c>
      <c r="V247" s="227">
        <f>ROUND(E247*U247,2)</f>
        <v>0</v>
      </c>
      <c r="W247" s="227"/>
      <c r="X247" s="227" t="s">
        <v>118</v>
      </c>
      <c r="Y247" s="217"/>
      <c r="Z247" s="217"/>
      <c r="AA247" s="217"/>
      <c r="AB247" s="217"/>
      <c r="AC247" s="217"/>
      <c r="AD247" s="217"/>
      <c r="AE247" s="217"/>
      <c r="AF247" s="217"/>
      <c r="AG247" s="217" t="s">
        <v>119</v>
      </c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</row>
    <row r="248" spans="1:60" ht="45" outlineLevel="1" x14ac:dyDescent="0.2">
      <c r="A248" s="224"/>
      <c r="B248" s="225"/>
      <c r="C248" s="261" t="s">
        <v>492</v>
      </c>
      <c r="D248" s="246"/>
      <c r="E248" s="246"/>
      <c r="F248" s="246"/>
      <c r="G248" s="246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17"/>
      <c r="Z248" s="217"/>
      <c r="AA248" s="217"/>
      <c r="AB248" s="217"/>
      <c r="AC248" s="217"/>
      <c r="AD248" s="217"/>
      <c r="AE248" s="217"/>
      <c r="AF248" s="217"/>
      <c r="AG248" s="217" t="s">
        <v>121</v>
      </c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45" t="str">
        <f>C248</f>
        <v>vodních par =7000, tloušťka izolace 25mm (ocelové rozvody značení DN) DN65 -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48" s="217"/>
      <c r="BC248" s="217"/>
      <c r="BD248" s="217"/>
      <c r="BE248" s="217"/>
      <c r="BF248" s="217"/>
      <c r="BG248" s="217"/>
      <c r="BH248" s="217"/>
    </row>
    <row r="249" spans="1:60" ht="33.75" outlineLevel="1" x14ac:dyDescent="0.2">
      <c r="A249" s="238">
        <v>149</v>
      </c>
      <c r="B249" s="239" t="s">
        <v>493</v>
      </c>
      <c r="C249" s="260" t="s">
        <v>461</v>
      </c>
      <c r="D249" s="240" t="s">
        <v>170</v>
      </c>
      <c r="E249" s="241">
        <v>78</v>
      </c>
      <c r="F249" s="242"/>
      <c r="G249" s="243">
        <f>ROUND(E249*F249,2)</f>
        <v>0</v>
      </c>
      <c r="H249" s="242"/>
      <c r="I249" s="243">
        <f>ROUND(E249*H249,2)</f>
        <v>0</v>
      </c>
      <c r="J249" s="242"/>
      <c r="K249" s="243">
        <f>ROUND(E249*J249,2)</f>
        <v>0</v>
      </c>
      <c r="L249" s="243">
        <v>21</v>
      </c>
      <c r="M249" s="243">
        <f>G249*(1+L249/100)</f>
        <v>0</v>
      </c>
      <c r="N249" s="243">
        <v>0</v>
      </c>
      <c r="O249" s="243">
        <f>ROUND(E249*N249,2)</f>
        <v>0</v>
      </c>
      <c r="P249" s="243">
        <v>0</v>
      </c>
      <c r="Q249" s="243">
        <f>ROUND(E249*P249,2)</f>
        <v>0</v>
      </c>
      <c r="R249" s="243"/>
      <c r="S249" s="243" t="s">
        <v>116</v>
      </c>
      <c r="T249" s="244" t="s">
        <v>117</v>
      </c>
      <c r="U249" s="227">
        <v>0</v>
      </c>
      <c r="V249" s="227">
        <f>ROUND(E249*U249,2)</f>
        <v>0</v>
      </c>
      <c r="W249" s="227"/>
      <c r="X249" s="227" t="s">
        <v>118</v>
      </c>
      <c r="Y249" s="217"/>
      <c r="Z249" s="217"/>
      <c r="AA249" s="217"/>
      <c r="AB249" s="217"/>
      <c r="AC249" s="217"/>
      <c r="AD249" s="217"/>
      <c r="AE249" s="217"/>
      <c r="AF249" s="217"/>
      <c r="AG249" s="217" t="s">
        <v>119</v>
      </c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</row>
    <row r="250" spans="1:60" ht="45" outlineLevel="1" x14ac:dyDescent="0.2">
      <c r="A250" s="224"/>
      <c r="B250" s="225"/>
      <c r="C250" s="261" t="s">
        <v>494</v>
      </c>
      <c r="D250" s="246"/>
      <c r="E250" s="246"/>
      <c r="F250" s="246"/>
      <c r="G250" s="246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17"/>
      <c r="Z250" s="217"/>
      <c r="AA250" s="217"/>
      <c r="AB250" s="217"/>
      <c r="AC250" s="217"/>
      <c r="AD250" s="217"/>
      <c r="AE250" s="217"/>
      <c r="AF250" s="217"/>
      <c r="AG250" s="217" t="s">
        <v>121</v>
      </c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45" t="str">
        <f>C250</f>
        <v>vodních par =7000, tloušťka izolace 25mm (ocelové rozvody značení DN) DN80 -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50" s="217"/>
      <c r="BC250" s="217"/>
      <c r="BD250" s="217"/>
      <c r="BE250" s="217"/>
      <c r="BF250" s="217"/>
      <c r="BG250" s="217"/>
      <c r="BH250" s="217"/>
    </row>
    <row r="251" spans="1:60" ht="33.75" outlineLevel="1" x14ac:dyDescent="0.2">
      <c r="A251" s="238">
        <v>150</v>
      </c>
      <c r="B251" s="239" t="s">
        <v>495</v>
      </c>
      <c r="C251" s="260" t="s">
        <v>461</v>
      </c>
      <c r="D251" s="240" t="s">
        <v>170</v>
      </c>
      <c r="E251" s="241">
        <v>36</v>
      </c>
      <c r="F251" s="242"/>
      <c r="G251" s="243">
        <f>ROUND(E251*F251,2)</f>
        <v>0</v>
      </c>
      <c r="H251" s="242"/>
      <c r="I251" s="243">
        <f>ROUND(E251*H251,2)</f>
        <v>0</v>
      </c>
      <c r="J251" s="242"/>
      <c r="K251" s="243">
        <f>ROUND(E251*J251,2)</f>
        <v>0</v>
      </c>
      <c r="L251" s="243">
        <v>21</v>
      </c>
      <c r="M251" s="243">
        <f>G251*(1+L251/100)</f>
        <v>0</v>
      </c>
      <c r="N251" s="243">
        <v>0</v>
      </c>
      <c r="O251" s="243">
        <f>ROUND(E251*N251,2)</f>
        <v>0</v>
      </c>
      <c r="P251" s="243">
        <v>0</v>
      </c>
      <c r="Q251" s="243">
        <f>ROUND(E251*P251,2)</f>
        <v>0</v>
      </c>
      <c r="R251" s="243"/>
      <c r="S251" s="243" t="s">
        <v>116</v>
      </c>
      <c r="T251" s="244" t="s">
        <v>117</v>
      </c>
      <c r="U251" s="227">
        <v>0</v>
      </c>
      <c r="V251" s="227">
        <f>ROUND(E251*U251,2)</f>
        <v>0</v>
      </c>
      <c r="W251" s="227"/>
      <c r="X251" s="227" t="s">
        <v>118</v>
      </c>
      <c r="Y251" s="217"/>
      <c r="Z251" s="217"/>
      <c r="AA251" s="217"/>
      <c r="AB251" s="217"/>
      <c r="AC251" s="217"/>
      <c r="AD251" s="217"/>
      <c r="AE251" s="217"/>
      <c r="AF251" s="217"/>
      <c r="AG251" s="217" t="s">
        <v>119</v>
      </c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</row>
    <row r="252" spans="1:60" ht="45" outlineLevel="1" x14ac:dyDescent="0.2">
      <c r="A252" s="224"/>
      <c r="B252" s="225"/>
      <c r="C252" s="261" t="s">
        <v>496</v>
      </c>
      <c r="D252" s="246"/>
      <c r="E252" s="246"/>
      <c r="F252" s="246"/>
      <c r="G252" s="246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17"/>
      <c r="Z252" s="217"/>
      <c r="AA252" s="217"/>
      <c r="AB252" s="217"/>
      <c r="AC252" s="217"/>
      <c r="AD252" s="217"/>
      <c r="AE252" s="217"/>
      <c r="AF252" s="217"/>
      <c r="AG252" s="217" t="s">
        <v>121</v>
      </c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45" t="str">
        <f>C252</f>
        <v>vodních par =7000, tloušťka izolace 25mm (ocelové rozvody značení DN) DN100 -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52" s="217"/>
      <c r="BC252" s="217"/>
      <c r="BD252" s="217"/>
      <c r="BE252" s="217"/>
      <c r="BF252" s="217"/>
      <c r="BG252" s="217"/>
      <c r="BH252" s="217"/>
    </row>
    <row r="253" spans="1:60" ht="33.75" outlineLevel="1" x14ac:dyDescent="0.2">
      <c r="A253" s="238">
        <v>151</v>
      </c>
      <c r="B253" s="239" t="s">
        <v>497</v>
      </c>
      <c r="C253" s="260" t="s">
        <v>461</v>
      </c>
      <c r="D253" s="240" t="s">
        <v>170</v>
      </c>
      <c r="E253" s="241">
        <v>36</v>
      </c>
      <c r="F253" s="242"/>
      <c r="G253" s="243">
        <f>ROUND(E253*F253,2)</f>
        <v>0</v>
      </c>
      <c r="H253" s="242"/>
      <c r="I253" s="243">
        <f>ROUND(E253*H253,2)</f>
        <v>0</v>
      </c>
      <c r="J253" s="242"/>
      <c r="K253" s="243">
        <f>ROUND(E253*J253,2)</f>
        <v>0</v>
      </c>
      <c r="L253" s="243">
        <v>21</v>
      </c>
      <c r="M253" s="243">
        <f>G253*(1+L253/100)</f>
        <v>0</v>
      </c>
      <c r="N253" s="243">
        <v>0</v>
      </c>
      <c r="O253" s="243">
        <f>ROUND(E253*N253,2)</f>
        <v>0</v>
      </c>
      <c r="P253" s="243">
        <v>0</v>
      </c>
      <c r="Q253" s="243">
        <f>ROUND(E253*P253,2)</f>
        <v>0</v>
      </c>
      <c r="R253" s="243"/>
      <c r="S253" s="243" t="s">
        <v>116</v>
      </c>
      <c r="T253" s="244" t="s">
        <v>117</v>
      </c>
      <c r="U253" s="227">
        <v>0</v>
      </c>
      <c r="V253" s="227">
        <f>ROUND(E253*U253,2)</f>
        <v>0</v>
      </c>
      <c r="W253" s="227"/>
      <c r="X253" s="227" t="s">
        <v>118</v>
      </c>
      <c r="Y253" s="217"/>
      <c r="Z253" s="217"/>
      <c r="AA253" s="217"/>
      <c r="AB253" s="217"/>
      <c r="AC253" s="217"/>
      <c r="AD253" s="217"/>
      <c r="AE253" s="217"/>
      <c r="AF253" s="217"/>
      <c r="AG253" s="217" t="s">
        <v>119</v>
      </c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</row>
    <row r="254" spans="1:60" ht="45" outlineLevel="1" x14ac:dyDescent="0.2">
      <c r="A254" s="224"/>
      <c r="B254" s="225"/>
      <c r="C254" s="261" t="s">
        <v>498</v>
      </c>
      <c r="D254" s="246"/>
      <c r="E254" s="246"/>
      <c r="F254" s="246"/>
      <c r="G254" s="246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17"/>
      <c r="Z254" s="217"/>
      <c r="AA254" s="217"/>
      <c r="AB254" s="217"/>
      <c r="AC254" s="217"/>
      <c r="AD254" s="217"/>
      <c r="AE254" s="217"/>
      <c r="AF254" s="217"/>
      <c r="AG254" s="217" t="s">
        <v>121</v>
      </c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45" t="str">
        <f>C254</f>
        <v>vodních par =7000, tloušťka izolace 25mm (ocelové rozvody značení DN) DN125 -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54" s="217"/>
      <c r="BC254" s="217"/>
      <c r="BD254" s="217"/>
      <c r="BE254" s="217"/>
      <c r="BF254" s="217"/>
      <c r="BG254" s="217"/>
      <c r="BH254" s="217"/>
    </row>
    <row r="255" spans="1:60" ht="33.75" outlineLevel="1" x14ac:dyDescent="0.2">
      <c r="A255" s="238">
        <v>152</v>
      </c>
      <c r="B255" s="239" t="s">
        <v>499</v>
      </c>
      <c r="C255" s="260" t="s">
        <v>461</v>
      </c>
      <c r="D255" s="240" t="s">
        <v>170</v>
      </c>
      <c r="E255" s="241">
        <v>42</v>
      </c>
      <c r="F255" s="242"/>
      <c r="G255" s="243">
        <f>ROUND(E255*F255,2)</f>
        <v>0</v>
      </c>
      <c r="H255" s="242"/>
      <c r="I255" s="243">
        <f>ROUND(E255*H255,2)</f>
        <v>0</v>
      </c>
      <c r="J255" s="242"/>
      <c r="K255" s="243">
        <f>ROUND(E255*J255,2)</f>
        <v>0</v>
      </c>
      <c r="L255" s="243">
        <v>21</v>
      </c>
      <c r="M255" s="243">
        <f>G255*(1+L255/100)</f>
        <v>0</v>
      </c>
      <c r="N255" s="243">
        <v>0</v>
      </c>
      <c r="O255" s="243">
        <f>ROUND(E255*N255,2)</f>
        <v>0</v>
      </c>
      <c r="P255" s="243">
        <v>0</v>
      </c>
      <c r="Q255" s="243">
        <f>ROUND(E255*P255,2)</f>
        <v>0</v>
      </c>
      <c r="R255" s="243"/>
      <c r="S255" s="243" t="s">
        <v>116</v>
      </c>
      <c r="T255" s="244" t="s">
        <v>117</v>
      </c>
      <c r="U255" s="227">
        <v>0</v>
      </c>
      <c r="V255" s="227">
        <f>ROUND(E255*U255,2)</f>
        <v>0</v>
      </c>
      <c r="W255" s="227"/>
      <c r="X255" s="227" t="s">
        <v>118</v>
      </c>
      <c r="Y255" s="217"/>
      <c r="Z255" s="217"/>
      <c r="AA255" s="217"/>
      <c r="AB255" s="217"/>
      <c r="AC255" s="217"/>
      <c r="AD255" s="217"/>
      <c r="AE255" s="217"/>
      <c r="AF255" s="217"/>
      <c r="AG255" s="217" t="s">
        <v>119</v>
      </c>
      <c r="AH255" s="217"/>
      <c r="AI255" s="217"/>
      <c r="AJ255" s="217"/>
      <c r="AK255" s="217"/>
      <c r="AL255" s="217"/>
      <c r="AM255" s="217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7"/>
      <c r="AY255" s="217"/>
      <c r="AZ255" s="217"/>
      <c r="BA255" s="217"/>
      <c r="BB255" s="217"/>
      <c r="BC255" s="217"/>
      <c r="BD255" s="217"/>
      <c r="BE255" s="217"/>
      <c r="BF255" s="217"/>
      <c r="BG255" s="217"/>
      <c r="BH255" s="217"/>
    </row>
    <row r="256" spans="1:60" ht="45" outlineLevel="1" x14ac:dyDescent="0.2">
      <c r="A256" s="224"/>
      <c r="B256" s="225"/>
      <c r="C256" s="261" t="s">
        <v>500</v>
      </c>
      <c r="D256" s="246"/>
      <c r="E256" s="246"/>
      <c r="F256" s="246"/>
      <c r="G256" s="246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17"/>
      <c r="Z256" s="217"/>
      <c r="AA256" s="217"/>
      <c r="AB256" s="217"/>
      <c r="AC256" s="217"/>
      <c r="AD256" s="217"/>
      <c r="AE256" s="217"/>
      <c r="AF256" s="217"/>
      <c r="AG256" s="217" t="s">
        <v>121</v>
      </c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7"/>
      <c r="AY256" s="217"/>
      <c r="AZ256" s="217"/>
      <c r="BA256" s="245" t="str">
        <f>C256</f>
        <v>vodních par =7000, tloušťka izolace 25mm (ocelové rozvody značení DN) DN150 -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56" s="217"/>
      <c r="BC256" s="217"/>
      <c r="BD256" s="217"/>
      <c r="BE256" s="217"/>
      <c r="BF256" s="217"/>
      <c r="BG256" s="217"/>
      <c r="BH256" s="217"/>
    </row>
    <row r="257" spans="1:60" ht="33.75" outlineLevel="1" x14ac:dyDescent="0.2">
      <c r="A257" s="238">
        <v>153</v>
      </c>
      <c r="B257" s="239" t="s">
        <v>501</v>
      </c>
      <c r="C257" s="260" t="s">
        <v>461</v>
      </c>
      <c r="D257" s="240" t="s">
        <v>170</v>
      </c>
      <c r="E257" s="241">
        <v>24</v>
      </c>
      <c r="F257" s="242"/>
      <c r="G257" s="243">
        <f>ROUND(E257*F257,2)</f>
        <v>0</v>
      </c>
      <c r="H257" s="242"/>
      <c r="I257" s="243">
        <f>ROUND(E257*H257,2)</f>
        <v>0</v>
      </c>
      <c r="J257" s="242"/>
      <c r="K257" s="243">
        <f>ROUND(E257*J257,2)</f>
        <v>0</v>
      </c>
      <c r="L257" s="243">
        <v>21</v>
      </c>
      <c r="M257" s="243">
        <f>G257*(1+L257/100)</f>
        <v>0</v>
      </c>
      <c r="N257" s="243">
        <v>0</v>
      </c>
      <c r="O257" s="243">
        <f>ROUND(E257*N257,2)</f>
        <v>0</v>
      </c>
      <c r="P257" s="243">
        <v>0</v>
      </c>
      <c r="Q257" s="243">
        <f>ROUND(E257*P257,2)</f>
        <v>0</v>
      </c>
      <c r="R257" s="243"/>
      <c r="S257" s="243" t="s">
        <v>116</v>
      </c>
      <c r="T257" s="244" t="s">
        <v>117</v>
      </c>
      <c r="U257" s="227">
        <v>0</v>
      </c>
      <c r="V257" s="227">
        <f>ROUND(E257*U257,2)</f>
        <v>0</v>
      </c>
      <c r="W257" s="227"/>
      <c r="X257" s="227" t="s">
        <v>118</v>
      </c>
      <c r="Y257" s="217"/>
      <c r="Z257" s="217"/>
      <c r="AA257" s="217"/>
      <c r="AB257" s="217"/>
      <c r="AC257" s="217"/>
      <c r="AD257" s="217"/>
      <c r="AE257" s="217"/>
      <c r="AF257" s="217"/>
      <c r="AG257" s="217" t="s">
        <v>119</v>
      </c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7"/>
      <c r="AY257" s="217"/>
      <c r="AZ257" s="217"/>
      <c r="BA257" s="217"/>
      <c r="BB257" s="217"/>
      <c r="BC257" s="217"/>
      <c r="BD257" s="217"/>
      <c r="BE257" s="217"/>
      <c r="BF257" s="217"/>
      <c r="BG257" s="217"/>
      <c r="BH257" s="217"/>
    </row>
    <row r="258" spans="1:60" ht="45" outlineLevel="1" x14ac:dyDescent="0.2">
      <c r="A258" s="224"/>
      <c r="B258" s="225"/>
      <c r="C258" s="261" t="s">
        <v>502</v>
      </c>
      <c r="D258" s="246"/>
      <c r="E258" s="246"/>
      <c r="F258" s="246"/>
      <c r="G258" s="246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17"/>
      <c r="Z258" s="217"/>
      <c r="AA258" s="217"/>
      <c r="AB258" s="217"/>
      <c r="AC258" s="217"/>
      <c r="AD258" s="217"/>
      <c r="AE258" s="217"/>
      <c r="AF258" s="217"/>
      <c r="AG258" s="217" t="s">
        <v>121</v>
      </c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7"/>
      <c r="AY258" s="217"/>
      <c r="AZ258" s="217"/>
      <c r="BA258" s="245" t="str">
        <f>C258</f>
        <v>vodních par =7000, tloušťka izolace 25mm (ocelové rozvody značení DN) DN200 - není-li požadovaný rozměr izolace jako trubice, nutno zhotovit z plošné izolace, v této položce nutno počítat i s izolováním potrubních spojek a tvarovek - izolace spojek a tvarovek není zpočítána v položce plošná izolace. Pozn.: v temperovaných komorách VZT jednotek možno z prostorových důvodů použít izolaci tloušťky 19mm.</v>
      </c>
      <c r="BB258" s="217"/>
      <c r="BC258" s="217"/>
      <c r="BD258" s="217"/>
      <c r="BE258" s="217"/>
      <c r="BF258" s="217"/>
      <c r="BG258" s="217"/>
      <c r="BH258" s="217"/>
    </row>
    <row r="259" spans="1:60" ht="22.5" outlineLevel="1" x14ac:dyDescent="0.2">
      <c r="A259" s="247">
        <v>154</v>
      </c>
      <c r="B259" s="248" t="s">
        <v>503</v>
      </c>
      <c r="C259" s="262" t="s">
        <v>504</v>
      </c>
      <c r="D259" s="249" t="s">
        <v>245</v>
      </c>
      <c r="E259" s="250">
        <v>90</v>
      </c>
      <c r="F259" s="251"/>
      <c r="G259" s="252">
        <f>ROUND(E259*F259,2)</f>
        <v>0</v>
      </c>
      <c r="H259" s="251"/>
      <c r="I259" s="252">
        <f>ROUND(E259*H259,2)</f>
        <v>0</v>
      </c>
      <c r="J259" s="251"/>
      <c r="K259" s="252">
        <f>ROUND(E259*J259,2)</f>
        <v>0</v>
      </c>
      <c r="L259" s="252">
        <v>21</v>
      </c>
      <c r="M259" s="252">
        <f>G259*(1+L259/100)</f>
        <v>0</v>
      </c>
      <c r="N259" s="252">
        <v>0</v>
      </c>
      <c r="O259" s="252">
        <f>ROUND(E259*N259,2)</f>
        <v>0</v>
      </c>
      <c r="P259" s="252">
        <v>0</v>
      </c>
      <c r="Q259" s="252">
        <f>ROUND(E259*P259,2)</f>
        <v>0</v>
      </c>
      <c r="R259" s="252"/>
      <c r="S259" s="252" t="s">
        <v>116</v>
      </c>
      <c r="T259" s="253" t="s">
        <v>117</v>
      </c>
      <c r="U259" s="227">
        <v>0</v>
      </c>
      <c r="V259" s="227">
        <f>ROUND(E259*U259,2)</f>
        <v>0</v>
      </c>
      <c r="W259" s="227"/>
      <c r="X259" s="227" t="s">
        <v>118</v>
      </c>
      <c r="Y259" s="217"/>
      <c r="Z259" s="217"/>
      <c r="AA259" s="217"/>
      <c r="AB259" s="217"/>
      <c r="AC259" s="217"/>
      <c r="AD259" s="217"/>
      <c r="AE259" s="217"/>
      <c r="AF259" s="217"/>
      <c r="AG259" s="217" t="s">
        <v>119</v>
      </c>
      <c r="AH259" s="217"/>
      <c r="AI259" s="217"/>
      <c r="AJ259" s="217"/>
      <c r="AK259" s="217"/>
      <c r="AL259" s="217"/>
      <c r="AM259" s="217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7"/>
      <c r="AY259" s="217"/>
      <c r="AZ259" s="217"/>
      <c r="BA259" s="217"/>
      <c r="BB259" s="217"/>
      <c r="BC259" s="217"/>
      <c r="BD259" s="217"/>
      <c r="BE259" s="217"/>
      <c r="BF259" s="217"/>
      <c r="BG259" s="217"/>
      <c r="BH259" s="217"/>
    </row>
    <row r="260" spans="1:60" ht="22.5" outlineLevel="1" x14ac:dyDescent="0.2">
      <c r="A260" s="247">
        <v>155</v>
      </c>
      <c r="B260" s="248" t="s">
        <v>505</v>
      </c>
      <c r="C260" s="262" t="s">
        <v>506</v>
      </c>
      <c r="D260" s="249" t="s">
        <v>245</v>
      </c>
      <c r="E260" s="250">
        <v>150</v>
      </c>
      <c r="F260" s="251"/>
      <c r="G260" s="252">
        <f>ROUND(E260*F260,2)</f>
        <v>0</v>
      </c>
      <c r="H260" s="251"/>
      <c r="I260" s="252">
        <f>ROUND(E260*H260,2)</f>
        <v>0</v>
      </c>
      <c r="J260" s="251"/>
      <c r="K260" s="252">
        <f>ROUND(E260*J260,2)</f>
        <v>0</v>
      </c>
      <c r="L260" s="252">
        <v>21</v>
      </c>
      <c r="M260" s="252">
        <f>G260*(1+L260/100)</f>
        <v>0</v>
      </c>
      <c r="N260" s="252">
        <v>0</v>
      </c>
      <c r="O260" s="252">
        <f>ROUND(E260*N260,2)</f>
        <v>0</v>
      </c>
      <c r="P260" s="252">
        <v>0</v>
      </c>
      <c r="Q260" s="252">
        <f>ROUND(E260*P260,2)</f>
        <v>0</v>
      </c>
      <c r="R260" s="252"/>
      <c r="S260" s="252" t="s">
        <v>116</v>
      </c>
      <c r="T260" s="253" t="s">
        <v>117</v>
      </c>
      <c r="U260" s="227">
        <v>0</v>
      </c>
      <c r="V260" s="227">
        <f>ROUND(E260*U260,2)</f>
        <v>0</v>
      </c>
      <c r="W260" s="227"/>
      <c r="X260" s="227" t="s">
        <v>118</v>
      </c>
      <c r="Y260" s="217"/>
      <c r="Z260" s="217"/>
      <c r="AA260" s="217"/>
      <c r="AB260" s="217"/>
      <c r="AC260" s="217"/>
      <c r="AD260" s="217"/>
      <c r="AE260" s="217"/>
      <c r="AF260" s="217"/>
      <c r="AG260" s="217" t="s">
        <v>119</v>
      </c>
      <c r="AH260" s="217"/>
      <c r="AI260" s="217"/>
      <c r="AJ260" s="217"/>
      <c r="AK260" s="217"/>
      <c r="AL260" s="217"/>
      <c r="AM260" s="217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7"/>
      <c r="AY260" s="217"/>
      <c r="AZ260" s="217"/>
      <c r="BA260" s="217"/>
      <c r="BB260" s="217"/>
      <c r="BC260" s="217"/>
      <c r="BD260" s="217"/>
      <c r="BE260" s="217"/>
      <c r="BF260" s="217"/>
      <c r="BG260" s="217"/>
      <c r="BH260" s="217"/>
    </row>
    <row r="261" spans="1:60" ht="22.5" outlineLevel="1" x14ac:dyDescent="0.2">
      <c r="A261" s="247">
        <v>156</v>
      </c>
      <c r="B261" s="248" t="s">
        <v>507</v>
      </c>
      <c r="C261" s="262" t="s">
        <v>508</v>
      </c>
      <c r="D261" s="249" t="s">
        <v>115</v>
      </c>
      <c r="E261" s="250">
        <v>20</v>
      </c>
      <c r="F261" s="251"/>
      <c r="G261" s="252">
        <f>ROUND(E261*F261,2)</f>
        <v>0</v>
      </c>
      <c r="H261" s="251"/>
      <c r="I261" s="252">
        <f>ROUND(E261*H261,2)</f>
        <v>0</v>
      </c>
      <c r="J261" s="251"/>
      <c r="K261" s="252">
        <f>ROUND(E261*J261,2)</f>
        <v>0</v>
      </c>
      <c r="L261" s="252">
        <v>21</v>
      </c>
      <c r="M261" s="252">
        <f>G261*(1+L261/100)</f>
        <v>0</v>
      </c>
      <c r="N261" s="252">
        <v>0</v>
      </c>
      <c r="O261" s="252">
        <f>ROUND(E261*N261,2)</f>
        <v>0</v>
      </c>
      <c r="P261" s="252">
        <v>0</v>
      </c>
      <c r="Q261" s="252">
        <f>ROUND(E261*P261,2)</f>
        <v>0</v>
      </c>
      <c r="R261" s="252"/>
      <c r="S261" s="252" t="s">
        <v>116</v>
      </c>
      <c r="T261" s="253" t="s">
        <v>117</v>
      </c>
      <c r="U261" s="227">
        <v>0</v>
      </c>
      <c r="V261" s="227">
        <f>ROUND(E261*U261,2)</f>
        <v>0</v>
      </c>
      <c r="W261" s="227"/>
      <c r="X261" s="227" t="s">
        <v>118</v>
      </c>
      <c r="Y261" s="217"/>
      <c r="Z261" s="217"/>
      <c r="AA261" s="217"/>
      <c r="AB261" s="217"/>
      <c r="AC261" s="217"/>
      <c r="AD261" s="217"/>
      <c r="AE261" s="217"/>
      <c r="AF261" s="217"/>
      <c r="AG261" s="217" t="s">
        <v>119</v>
      </c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7"/>
      <c r="AY261" s="217"/>
      <c r="AZ261" s="217"/>
      <c r="BA261" s="217"/>
      <c r="BB261" s="217"/>
      <c r="BC261" s="217"/>
      <c r="BD261" s="217"/>
      <c r="BE261" s="217"/>
      <c r="BF261" s="217"/>
      <c r="BG261" s="217"/>
      <c r="BH261" s="217"/>
    </row>
    <row r="262" spans="1:60" ht="22.5" outlineLevel="1" x14ac:dyDescent="0.2">
      <c r="A262" s="247">
        <v>157</v>
      </c>
      <c r="B262" s="248" t="s">
        <v>509</v>
      </c>
      <c r="C262" s="262" t="s">
        <v>510</v>
      </c>
      <c r="D262" s="249" t="s">
        <v>115</v>
      </c>
      <c r="E262" s="250">
        <v>716</v>
      </c>
      <c r="F262" s="251"/>
      <c r="G262" s="252">
        <f>ROUND(E262*F262,2)</f>
        <v>0</v>
      </c>
      <c r="H262" s="251"/>
      <c r="I262" s="252">
        <f>ROUND(E262*H262,2)</f>
        <v>0</v>
      </c>
      <c r="J262" s="251"/>
      <c r="K262" s="252">
        <f>ROUND(E262*J262,2)</f>
        <v>0</v>
      </c>
      <c r="L262" s="252">
        <v>21</v>
      </c>
      <c r="M262" s="252">
        <f>G262*(1+L262/100)</f>
        <v>0</v>
      </c>
      <c r="N262" s="252">
        <v>0</v>
      </c>
      <c r="O262" s="252">
        <f>ROUND(E262*N262,2)</f>
        <v>0</v>
      </c>
      <c r="P262" s="252">
        <v>0</v>
      </c>
      <c r="Q262" s="252">
        <f>ROUND(E262*P262,2)</f>
        <v>0</v>
      </c>
      <c r="R262" s="252"/>
      <c r="S262" s="252" t="s">
        <v>116</v>
      </c>
      <c r="T262" s="253" t="s">
        <v>117</v>
      </c>
      <c r="U262" s="227">
        <v>0</v>
      </c>
      <c r="V262" s="227">
        <f>ROUND(E262*U262,2)</f>
        <v>0</v>
      </c>
      <c r="W262" s="227"/>
      <c r="X262" s="227" t="s">
        <v>118</v>
      </c>
      <c r="Y262" s="217"/>
      <c r="Z262" s="217"/>
      <c r="AA262" s="217"/>
      <c r="AB262" s="217"/>
      <c r="AC262" s="217"/>
      <c r="AD262" s="217"/>
      <c r="AE262" s="217"/>
      <c r="AF262" s="217"/>
      <c r="AG262" s="217" t="s">
        <v>119</v>
      </c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7"/>
      <c r="AY262" s="217"/>
      <c r="AZ262" s="217"/>
      <c r="BA262" s="217"/>
      <c r="BB262" s="217"/>
      <c r="BC262" s="217"/>
      <c r="BD262" s="217"/>
      <c r="BE262" s="217"/>
      <c r="BF262" s="217"/>
      <c r="BG262" s="217"/>
      <c r="BH262" s="217"/>
    </row>
    <row r="263" spans="1:60" ht="22.5" outlineLevel="1" x14ac:dyDescent="0.2">
      <c r="A263" s="247">
        <v>158</v>
      </c>
      <c r="B263" s="248" t="s">
        <v>511</v>
      </c>
      <c r="C263" s="262" t="s">
        <v>512</v>
      </c>
      <c r="D263" s="249" t="s">
        <v>115</v>
      </c>
      <c r="E263" s="250">
        <v>436</v>
      </c>
      <c r="F263" s="251"/>
      <c r="G263" s="252">
        <f>ROUND(E263*F263,2)</f>
        <v>0</v>
      </c>
      <c r="H263" s="251"/>
      <c r="I263" s="252">
        <f>ROUND(E263*H263,2)</f>
        <v>0</v>
      </c>
      <c r="J263" s="251"/>
      <c r="K263" s="252">
        <f>ROUND(E263*J263,2)</f>
        <v>0</v>
      </c>
      <c r="L263" s="252">
        <v>21</v>
      </c>
      <c r="M263" s="252">
        <f>G263*(1+L263/100)</f>
        <v>0</v>
      </c>
      <c r="N263" s="252">
        <v>0</v>
      </c>
      <c r="O263" s="252">
        <f>ROUND(E263*N263,2)</f>
        <v>0</v>
      </c>
      <c r="P263" s="252">
        <v>0</v>
      </c>
      <c r="Q263" s="252">
        <f>ROUND(E263*P263,2)</f>
        <v>0</v>
      </c>
      <c r="R263" s="252"/>
      <c r="S263" s="252" t="s">
        <v>116</v>
      </c>
      <c r="T263" s="253" t="s">
        <v>117</v>
      </c>
      <c r="U263" s="227">
        <v>0</v>
      </c>
      <c r="V263" s="227">
        <f>ROUND(E263*U263,2)</f>
        <v>0</v>
      </c>
      <c r="W263" s="227"/>
      <c r="X263" s="227" t="s">
        <v>118</v>
      </c>
      <c r="Y263" s="217"/>
      <c r="Z263" s="217"/>
      <c r="AA263" s="217"/>
      <c r="AB263" s="217"/>
      <c r="AC263" s="217"/>
      <c r="AD263" s="217"/>
      <c r="AE263" s="217"/>
      <c r="AF263" s="217"/>
      <c r="AG263" s="217" t="s">
        <v>119</v>
      </c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7"/>
      <c r="AY263" s="217"/>
      <c r="AZ263" s="217"/>
      <c r="BA263" s="217"/>
      <c r="BB263" s="217"/>
      <c r="BC263" s="217"/>
      <c r="BD263" s="217"/>
      <c r="BE263" s="217"/>
      <c r="BF263" s="217"/>
      <c r="BG263" s="217"/>
      <c r="BH263" s="217"/>
    </row>
    <row r="264" spans="1:60" ht="22.5" outlineLevel="1" x14ac:dyDescent="0.2">
      <c r="A264" s="247">
        <v>159</v>
      </c>
      <c r="B264" s="248" t="s">
        <v>513</v>
      </c>
      <c r="C264" s="262" t="s">
        <v>514</v>
      </c>
      <c r="D264" s="249" t="s">
        <v>115</v>
      </c>
      <c r="E264" s="250">
        <v>474</v>
      </c>
      <c r="F264" s="251"/>
      <c r="G264" s="252">
        <f>ROUND(E264*F264,2)</f>
        <v>0</v>
      </c>
      <c r="H264" s="251"/>
      <c r="I264" s="252">
        <f>ROUND(E264*H264,2)</f>
        <v>0</v>
      </c>
      <c r="J264" s="251"/>
      <c r="K264" s="252">
        <f>ROUND(E264*J264,2)</f>
        <v>0</v>
      </c>
      <c r="L264" s="252">
        <v>21</v>
      </c>
      <c r="M264" s="252">
        <f>G264*(1+L264/100)</f>
        <v>0</v>
      </c>
      <c r="N264" s="252">
        <v>0</v>
      </c>
      <c r="O264" s="252">
        <f>ROUND(E264*N264,2)</f>
        <v>0</v>
      </c>
      <c r="P264" s="252">
        <v>0</v>
      </c>
      <c r="Q264" s="252">
        <f>ROUND(E264*P264,2)</f>
        <v>0</v>
      </c>
      <c r="R264" s="252"/>
      <c r="S264" s="252" t="s">
        <v>116</v>
      </c>
      <c r="T264" s="253" t="s">
        <v>117</v>
      </c>
      <c r="U264" s="227">
        <v>0</v>
      </c>
      <c r="V264" s="227">
        <f>ROUND(E264*U264,2)</f>
        <v>0</v>
      </c>
      <c r="W264" s="227"/>
      <c r="X264" s="227" t="s">
        <v>118</v>
      </c>
      <c r="Y264" s="217"/>
      <c r="Z264" s="217"/>
      <c r="AA264" s="217"/>
      <c r="AB264" s="217"/>
      <c r="AC264" s="217"/>
      <c r="AD264" s="217"/>
      <c r="AE264" s="217"/>
      <c r="AF264" s="217"/>
      <c r="AG264" s="217" t="s">
        <v>119</v>
      </c>
      <c r="AH264" s="217"/>
      <c r="AI264" s="217"/>
      <c r="AJ264" s="217"/>
      <c r="AK264" s="217"/>
      <c r="AL264" s="217"/>
      <c r="AM264" s="217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7"/>
      <c r="AY264" s="217"/>
      <c r="AZ264" s="217"/>
      <c r="BA264" s="217"/>
      <c r="BB264" s="217"/>
      <c r="BC264" s="217"/>
      <c r="BD264" s="217"/>
      <c r="BE264" s="217"/>
      <c r="BF264" s="217"/>
      <c r="BG264" s="217"/>
      <c r="BH264" s="217"/>
    </row>
    <row r="265" spans="1:60" ht="22.5" outlineLevel="1" x14ac:dyDescent="0.2">
      <c r="A265" s="247">
        <v>160</v>
      </c>
      <c r="B265" s="248" t="s">
        <v>515</v>
      </c>
      <c r="C265" s="262" t="s">
        <v>516</v>
      </c>
      <c r="D265" s="249" t="s">
        <v>115</v>
      </c>
      <c r="E265" s="250">
        <v>272</v>
      </c>
      <c r="F265" s="251"/>
      <c r="G265" s="252">
        <f>ROUND(E265*F265,2)</f>
        <v>0</v>
      </c>
      <c r="H265" s="251"/>
      <c r="I265" s="252">
        <f>ROUND(E265*H265,2)</f>
        <v>0</v>
      </c>
      <c r="J265" s="251"/>
      <c r="K265" s="252">
        <f>ROUND(E265*J265,2)</f>
        <v>0</v>
      </c>
      <c r="L265" s="252">
        <v>21</v>
      </c>
      <c r="M265" s="252">
        <f>G265*(1+L265/100)</f>
        <v>0</v>
      </c>
      <c r="N265" s="252">
        <v>0</v>
      </c>
      <c r="O265" s="252">
        <f>ROUND(E265*N265,2)</f>
        <v>0</v>
      </c>
      <c r="P265" s="252">
        <v>0</v>
      </c>
      <c r="Q265" s="252">
        <f>ROUND(E265*P265,2)</f>
        <v>0</v>
      </c>
      <c r="R265" s="252"/>
      <c r="S265" s="252" t="s">
        <v>116</v>
      </c>
      <c r="T265" s="253" t="s">
        <v>117</v>
      </c>
      <c r="U265" s="227">
        <v>0</v>
      </c>
      <c r="V265" s="227">
        <f>ROUND(E265*U265,2)</f>
        <v>0</v>
      </c>
      <c r="W265" s="227"/>
      <c r="X265" s="227" t="s">
        <v>118</v>
      </c>
      <c r="Y265" s="217"/>
      <c r="Z265" s="217"/>
      <c r="AA265" s="217"/>
      <c r="AB265" s="217"/>
      <c r="AC265" s="217"/>
      <c r="AD265" s="217"/>
      <c r="AE265" s="217"/>
      <c r="AF265" s="217"/>
      <c r="AG265" s="217" t="s">
        <v>119</v>
      </c>
      <c r="AH265" s="217"/>
      <c r="AI265" s="217"/>
      <c r="AJ265" s="217"/>
      <c r="AK265" s="217"/>
      <c r="AL265" s="217"/>
      <c r="AM265" s="217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7"/>
      <c r="AY265" s="217"/>
      <c r="AZ265" s="217"/>
      <c r="BA265" s="217"/>
      <c r="BB265" s="217"/>
      <c r="BC265" s="217"/>
      <c r="BD265" s="217"/>
      <c r="BE265" s="217"/>
      <c r="BF265" s="217"/>
      <c r="BG265" s="217"/>
      <c r="BH265" s="217"/>
    </row>
    <row r="266" spans="1:60" ht="22.5" outlineLevel="1" x14ac:dyDescent="0.2">
      <c r="A266" s="247">
        <v>161</v>
      </c>
      <c r="B266" s="248" t="s">
        <v>517</v>
      </c>
      <c r="C266" s="262" t="s">
        <v>518</v>
      </c>
      <c r="D266" s="249" t="s">
        <v>115</v>
      </c>
      <c r="E266" s="250">
        <v>90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2">
        <v>0</v>
      </c>
      <c r="O266" s="252">
        <f>ROUND(E266*N266,2)</f>
        <v>0</v>
      </c>
      <c r="P266" s="252">
        <v>0</v>
      </c>
      <c r="Q266" s="252">
        <f>ROUND(E266*P266,2)</f>
        <v>0</v>
      </c>
      <c r="R266" s="252"/>
      <c r="S266" s="252" t="s">
        <v>116</v>
      </c>
      <c r="T266" s="253" t="s">
        <v>117</v>
      </c>
      <c r="U266" s="227">
        <v>0</v>
      </c>
      <c r="V266" s="227">
        <f>ROUND(E266*U266,2)</f>
        <v>0</v>
      </c>
      <c r="W266" s="227"/>
      <c r="X266" s="227" t="s">
        <v>118</v>
      </c>
      <c r="Y266" s="217"/>
      <c r="Z266" s="217"/>
      <c r="AA266" s="217"/>
      <c r="AB266" s="217"/>
      <c r="AC266" s="217"/>
      <c r="AD266" s="217"/>
      <c r="AE266" s="217"/>
      <c r="AF266" s="217"/>
      <c r="AG266" s="217" t="s">
        <v>119</v>
      </c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217"/>
      <c r="BD266" s="217"/>
      <c r="BE266" s="217"/>
      <c r="BF266" s="217"/>
      <c r="BG266" s="217"/>
      <c r="BH266" s="217"/>
    </row>
    <row r="267" spans="1:60" ht="22.5" outlineLevel="1" x14ac:dyDescent="0.2">
      <c r="A267" s="247">
        <v>162</v>
      </c>
      <c r="B267" s="248" t="s">
        <v>519</v>
      </c>
      <c r="C267" s="262" t="s">
        <v>520</v>
      </c>
      <c r="D267" s="249" t="s">
        <v>115</v>
      </c>
      <c r="E267" s="250">
        <v>12</v>
      </c>
      <c r="F267" s="251"/>
      <c r="G267" s="252">
        <f>ROUND(E267*F267,2)</f>
        <v>0</v>
      </c>
      <c r="H267" s="251"/>
      <c r="I267" s="252">
        <f>ROUND(E267*H267,2)</f>
        <v>0</v>
      </c>
      <c r="J267" s="251"/>
      <c r="K267" s="252">
        <f>ROUND(E267*J267,2)</f>
        <v>0</v>
      </c>
      <c r="L267" s="252">
        <v>21</v>
      </c>
      <c r="M267" s="252">
        <f>G267*(1+L267/100)</f>
        <v>0</v>
      </c>
      <c r="N267" s="252">
        <v>0</v>
      </c>
      <c r="O267" s="252">
        <f>ROUND(E267*N267,2)</f>
        <v>0</v>
      </c>
      <c r="P267" s="252">
        <v>0</v>
      </c>
      <c r="Q267" s="252">
        <f>ROUND(E267*P267,2)</f>
        <v>0</v>
      </c>
      <c r="R267" s="252"/>
      <c r="S267" s="252" t="s">
        <v>116</v>
      </c>
      <c r="T267" s="253" t="s">
        <v>117</v>
      </c>
      <c r="U267" s="227">
        <v>0</v>
      </c>
      <c r="V267" s="227">
        <f>ROUND(E267*U267,2)</f>
        <v>0</v>
      </c>
      <c r="W267" s="227"/>
      <c r="X267" s="227" t="s">
        <v>118</v>
      </c>
      <c r="Y267" s="217"/>
      <c r="Z267" s="217"/>
      <c r="AA267" s="217"/>
      <c r="AB267" s="217"/>
      <c r="AC267" s="217"/>
      <c r="AD267" s="217"/>
      <c r="AE267" s="217"/>
      <c r="AF267" s="217"/>
      <c r="AG267" s="217" t="s">
        <v>119</v>
      </c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7"/>
      <c r="AY267" s="217"/>
      <c r="AZ267" s="217"/>
      <c r="BA267" s="217"/>
      <c r="BB267" s="217"/>
      <c r="BC267" s="217"/>
      <c r="BD267" s="217"/>
      <c r="BE267" s="217"/>
      <c r="BF267" s="217"/>
      <c r="BG267" s="217"/>
      <c r="BH267" s="217"/>
    </row>
    <row r="268" spans="1:60" ht="22.5" outlineLevel="1" x14ac:dyDescent="0.2">
      <c r="A268" s="247">
        <v>163</v>
      </c>
      <c r="B268" s="248" t="s">
        <v>521</v>
      </c>
      <c r="C268" s="262" t="s">
        <v>522</v>
      </c>
      <c r="D268" s="249" t="s">
        <v>115</v>
      </c>
      <c r="E268" s="250">
        <v>56</v>
      </c>
      <c r="F268" s="251"/>
      <c r="G268" s="252">
        <f>ROUND(E268*F268,2)</f>
        <v>0</v>
      </c>
      <c r="H268" s="251"/>
      <c r="I268" s="252">
        <f>ROUND(E268*H268,2)</f>
        <v>0</v>
      </c>
      <c r="J268" s="251"/>
      <c r="K268" s="252">
        <f>ROUND(E268*J268,2)</f>
        <v>0</v>
      </c>
      <c r="L268" s="252">
        <v>21</v>
      </c>
      <c r="M268" s="252">
        <f>G268*(1+L268/100)</f>
        <v>0</v>
      </c>
      <c r="N268" s="252">
        <v>0</v>
      </c>
      <c r="O268" s="252">
        <f>ROUND(E268*N268,2)</f>
        <v>0</v>
      </c>
      <c r="P268" s="252">
        <v>0</v>
      </c>
      <c r="Q268" s="252">
        <f>ROUND(E268*P268,2)</f>
        <v>0</v>
      </c>
      <c r="R268" s="252"/>
      <c r="S268" s="252" t="s">
        <v>116</v>
      </c>
      <c r="T268" s="253" t="s">
        <v>117</v>
      </c>
      <c r="U268" s="227">
        <v>0</v>
      </c>
      <c r="V268" s="227">
        <f>ROUND(E268*U268,2)</f>
        <v>0</v>
      </c>
      <c r="W268" s="227"/>
      <c r="X268" s="227" t="s">
        <v>118</v>
      </c>
      <c r="Y268" s="217"/>
      <c r="Z268" s="217"/>
      <c r="AA268" s="217"/>
      <c r="AB268" s="217"/>
      <c r="AC268" s="217"/>
      <c r="AD268" s="217"/>
      <c r="AE268" s="217"/>
      <c r="AF268" s="217"/>
      <c r="AG268" s="217" t="s">
        <v>119</v>
      </c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7"/>
      <c r="AY268" s="217"/>
      <c r="AZ268" s="217"/>
      <c r="BA268" s="217"/>
      <c r="BB268" s="217"/>
      <c r="BC268" s="217"/>
      <c r="BD268" s="217"/>
      <c r="BE268" s="217"/>
      <c r="BF268" s="217"/>
      <c r="BG268" s="217"/>
      <c r="BH268" s="217"/>
    </row>
    <row r="269" spans="1:60" ht="22.5" outlineLevel="1" x14ac:dyDescent="0.2">
      <c r="A269" s="247">
        <v>164</v>
      </c>
      <c r="B269" s="248" t="s">
        <v>523</v>
      </c>
      <c r="C269" s="262" t="s">
        <v>524</v>
      </c>
      <c r="D269" s="249" t="s">
        <v>115</v>
      </c>
      <c r="E269" s="250">
        <v>38</v>
      </c>
      <c r="F269" s="251"/>
      <c r="G269" s="252">
        <f>ROUND(E269*F269,2)</f>
        <v>0</v>
      </c>
      <c r="H269" s="251"/>
      <c r="I269" s="252">
        <f>ROUND(E269*H269,2)</f>
        <v>0</v>
      </c>
      <c r="J269" s="251"/>
      <c r="K269" s="252">
        <f>ROUND(E269*J269,2)</f>
        <v>0</v>
      </c>
      <c r="L269" s="252">
        <v>21</v>
      </c>
      <c r="M269" s="252">
        <f>G269*(1+L269/100)</f>
        <v>0</v>
      </c>
      <c r="N269" s="252">
        <v>0</v>
      </c>
      <c r="O269" s="252">
        <f>ROUND(E269*N269,2)</f>
        <v>0</v>
      </c>
      <c r="P269" s="252">
        <v>0</v>
      </c>
      <c r="Q269" s="252">
        <f>ROUND(E269*P269,2)</f>
        <v>0</v>
      </c>
      <c r="R269" s="252"/>
      <c r="S269" s="252" t="s">
        <v>116</v>
      </c>
      <c r="T269" s="253" t="s">
        <v>117</v>
      </c>
      <c r="U269" s="227">
        <v>0</v>
      </c>
      <c r="V269" s="227">
        <f>ROUND(E269*U269,2)</f>
        <v>0</v>
      </c>
      <c r="W269" s="227"/>
      <c r="X269" s="227" t="s">
        <v>118</v>
      </c>
      <c r="Y269" s="217"/>
      <c r="Z269" s="217"/>
      <c r="AA269" s="217"/>
      <c r="AB269" s="217"/>
      <c r="AC269" s="217"/>
      <c r="AD269" s="217"/>
      <c r="AE269" s="217"/>
      <c r="AF269" s="217"/>
      <c r="AG269" s="217" t="s">
        <v>119</v>
      </c>
      <c r="AH269" s="217"/>
      <c r="AI269" s="217"/>
      <c r="AJ269" s="217"/>
      <c r="AK269" s="217"/>
      <c r="AL269" s="217"/>
      <c r="AM269" s="217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7"/>
      <c r="AY269" s="217"/>
      <c r="AZ269" s="217"/>
      <c r="BA269" s="217"/>
      <c r="BB269" s="217"/>
      <c r="BC269" s="217"/>
      <c r="BD269" s="217"/>
      <c r="BE269" s="217"/>
      <c r="BF269" s="217"/>
      <c r="BG269" s="217"/>
      <c r="BH269" s="217"/>
    </row>
    <row r="270" spans="1:60" ht="22.5" outlineLevel="1" x14ac:dyDescent="0.2">
      <c r="A270" s="247">
        <v>165</v>
      </c>
      <c r="B270" s="248" t="s">
        <v>525</v>
      </c>
      <c r="C270" s="262" t="s">
        <v>526</v>
      </c>
      <c r="D270" s="249" t="s">
        <v>115</v>
      </c>
      <c r="E270" s="250">
        <v>10</v>
      </c>
      <c r="F270" s="251"/>
      <c r="G270" s="252">
        <f>ROUND(E270*F270,2)</f>
        <v>0</v>
      </c>
      <c r="H270" s="251"/>
      <c r="I270" s="252">
        <f>ROUND(E270*H270,2)</f>
        <v>0</v>
      </c>
      <c r="J270" s="251"/>
      <c r="K270" s="252">
        <f>ROUND(E270*J270,2)</f>
        <v>0</v>
      </c>
      <c r="L270" s="252">
        <v>21</v>
      </c>
      <c r="M270" s="252">
        <f>G270*(1+L270/100)</f>
        <v>0</v>
      </c>
      <c r="N270" s="252">
        <v>0</v>
      </c>
      <c r="O270" s="252">
        <f>ROUND(E270*N270,2)</f>
        <v>0</v>
      </c>
      <c r="P270" s="252">
        <v>0</v>
      </c>
      <c r="Q270" s="252">
        <f>ROUND(E270*P270,2)</f>
        <v>0</v>
      </c>
      <c r="R270" s="252"/>
      <c r="S270" s="252" t="s">
        <v>116</v>
      </c>
      <c r="T270" s="253" t="s">
        <v>117</v>
      </c>
      <c r="U270" s="227">
        <v>0</v>
      </c>
      <c r="V270" s="227">
        <f>ROUND(E270*U270,2)</f>
        <v>0</v>
      </c>
      <c r="W270" s="227"/>
      <c r="X270" s="227" t="s">
        <v>118</v>
      </c>
      <c r="Y270" s="217"/>
      <c r="Z270" s="217"/>
      <c r="AA270" s="217"/>
      <c r="AB270" s="217"/>
      <c r="AC270" s="217"/>
      <c r="AD270" s="217"/>
      <c r="AE270" s="217"/>
      <c r="AF270" s="217"/>
      <c r="AG270" s="217" t="s">
        <v>119</v>
      </c>
      <c r="AH270" s="217"/>
      <c r="AI270" s="217"/>
      <c r="AJ270" s="217"/>
      <c r="AK270" s="217"/>
      <c r="AL270" s="217"/>
      <c r="AM270" s="217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7"/>
      <c r="AY270" s="217"/>
      <c r="AZ270" s="217"/>
      <c r="BA270" s="217"/>
      <c r="BB270" s="217"/>
      <c r="BC270" s="217"/>
      <c r="BD270" s="217"/>
      <c r="BE270" s="217"/>
      <c r="BF270" s="217"/>
      <c r="BG270" s="217"/>
      <c r="BH270" s="217"/>
    </row>
    <row r="271" spans="1:60" ht="22.5" outlineLevel="1" x14ac:dyDescent="0.2">
      <c r="A271" s="247">
        <v>166</v>
      </c>
      <c r="B271" s="248" t="s">
        <v>527</v>
      </c>
      <c r="C271" s="262" t="s">
        <v>528</v>
      </c>
      <c r="D271" s="249" t="s">
        <v>115</v>
      </c>
      <c r="E271" s="250">
        <v>6</v>
      </c>
      <c r="F271" s="251"/>
      <c r="G271" s="252">
        <f>ROUND(E271*F271,2)</f>
        <v>0</v>
      </c>
      <c r="H271" s="251"/>
      <c r="I271" s="252">
        <f>ROUND(E271*H271,2)</f>
        <v>0</v>
      </c>
      <c r="J271" s="251"/>
      <c r="K271" s="252">
        <f>ROUND(E271*J271,2)</f>
        <v>0</v>
      </c>
      <c r="L271" s="252">
        <v>21</v>
      </c>
      <c r="M271" s="252">
        <f>G271*(1+L271/100)</f>
        <v>0</v>
      </c>
      <c r="N271" s="252">
        <v>0</v>
      </c>
      <c r="O271" s="252">
        <f>ROUND(E271*N271,2)</f>
        <v>0</v>
      </c>
      <c r="P271" s="252">
        <v>0</v>
      </c>
      <c r="Q271" s="252">
        <f>ROUND(E271*P271,2)</f>
        <v>0</v>
      </c>
      <c r="R271" s="252"/>
      <c r="S271" s="252" t="s">
        <v>116</v>
      </c>
      <c r="T271" s="253" t="s">
        <v>117</v>
      </c>
      <c r="U271" s="227">
        <v>0</v>
      </c>
      <c r="V271" s="227">
        <f>ROUND(E271*U271,2)</f>
        <v>0</v>
      </c>
      <c r="W271" s="227"/>
      <c r="X271" s="227" t="s">
        <v>118</v>
      </c>
      <c r="Y271" s="217"/>
      <c r="Z271" s="217"/>
      <c r="AA271" s="217"/>
      <c r="AB271" s="217"/>
      <c r="AC271" s="217"/>
      <c r="AD271" s="217"/>
      <c r="AE271" s="217"/>
      <c r="AF271" s="217"/>
      <c r="AG271" s="217" t="s">
        <v>119</v>
      </c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7"/>
      <c r="AY271" s="217"/>
      <c r="AZ271" s="217"/>
      <c r="BA271" s="217"/>
      <c r="BB271" s="217"/>
      <c r="BC271" s="217"/>
      <c r="BD271" s="217"/>
      <c r="BE271" s="217"/>
      <c r="BF271" s="217"/>
      <c r="BG271" s="217"/>
      <c r="BH271" s="217"/>
    </row>
    <row r="272" spans="1:60" ht="22.5" outlineLevel="1" x14ac:dyDescent="0.2">
      <c r="A272" s="247">
        <v>167</v>
      </c>
      <c r="B272" s="248" t="s">
        <v>529</v>
      </c>
      <c r="C272" s="262" t="s">
        <v>530</v>
      </c>
      <c r="D272" s="249" t="s">
        <v>115</v>
      </c>
      <c r="E272" s="250">
        <v>18</v>
      </c>
      <c r="F272" s="251"/>
      <c r="G272" s="252">
        <f>ROUND(E272*F272,2)</f>
        <v>0</v>
      </c>
      <c r="H272" s="251"/>
      <c r="I272" s="252">
        <f>ROUND(E272*H272,2)</f>
        <v>0</v>
      </c>
      <c r="J272" s="251"/>
      <c r="K272" s="252">
        <f>ROUND(E272*J272,2)</f>
        <v>0</v>
      </c>
      <c r="L272" s="252">
        <v>21</v>
      </c>
      <c r="M272" s="252">
        <f>G272*(1+L272/100)</f>
        <v>0</v>
      </c>
      <c r="N272" s="252">
        <v>0</v>
      </c>
      <c r="O272" s="252">
        <f>ROUND(E272*N272,2)</f>
        <v>0</v>
      </c>
      <c r="P272" s="252">
        <v>0</v>
      </c>
      <c r="Q272" s="252">
        <f>ROUND(E272*P272,2)</f>
        <v>0</v>
      </c>
      <c r="R272" s="252"/>
      <c r="S272" s="252" t="s">
        <v>116</v>
      </c>
      <c r="T272" s="253" t="s">
        <v>117</v>
      </c>
      <c r="U272" s="227">
        <v>0</v>
      </c>
      <c r="V272" s="227">
        <f>ROUND(E272*U272,2)</f>
        <v>0</v>
      </c>
      <c r="W272" s="227"/>
      <c r="X272" s="227" t="s">
        <v>118</v>
      </c>
      <c r="Y272" s="217"/>
      <c r="Z272" s="217"/>
      <c r="AA272" s="217"/>
      <c r="AB272" s="217"/>
      <c r="AC272" s="217"/>
      <c r="AD272" s="217"/>
      <c r="AE272" s="217"/>
      <c r="AF272" s="217"/>
      <c r="AG272" s="217" t="s">
        <v>119</v>
      </c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7"/>
      <c r="AY272" s="217"/>
      <c r="AZ272" s="217"/>
      <c r="BA272" s="217"/>
      <c r="BB272" s="217"/>
      <c r="BC272" s="217"/>
      <c r="BD272" s="217"/>
      <c r="BE272" s="217"/>
      <c r="BF272" s="217"/>
      <c r="BG272" s="217"/>
      <c r="BH272" s="217"/>
    </row>
    <row r="273" spans="1:60" ht="22.5" outlineLevel="1" x14ac:dyDescent="0.2">
      <c r="A273" s="247">
        <v>168</v>
      </c>
      <c r="B273" s="248" t="s">
        <v>531</v>
      </c>
      <c r="C273" s="262" t="s">
        <v>532</v>
      </c>
      <c r="D273" s="249" t="s">
        <v>115</v>
      </c>
      <c r="E273" s="250">
        <v>8</v>
      </c>
      <c r="F273" s="251"/>
      <c r="G273" s="252">
        <f>ROUND(E273*F273,2)</f>
        <v>0</v>
      </c>
      <c r="H273" s="251"/>
      <c r="I273" s="252">
        <f>ROUND(E273*H273,2)</f>
        <v>0</v>
      </c>
      <c r="J273" s="251"/>
      <c r="K273" s="252">
        <f>ROUND(E273*J273,2)</f>
        <v>0</v>
      </c>
      <c r="L273" s="252">
        <v>21</v>
      </c>
      <c r="M273" s="252">
        <f>G273*(1+L273/100)</f>
        <v>0</v>
      </c>
      <c r="N273" s="252">
        <v>0</v>
      </c>
      <c r="O273" s="252">
        <f>ROUND(E273*N273,2)</f>
        <v>0</v>
      </c>
      <c r="P273" s="252">
        <v>0</v>
      </c>
      <c r="Q273" s="252">
        <f>ROUND(E273*P273,2)</f>
        <v>0</v>
      </c>
      <c r="R273" s="252"/>
      <c r="S273" s="252" t="s">
        <v>116</v>
      </c>
      <c r="T273" s="253" t="s">
        <v>117</v>
      </c>
      <c r="U273" s="227">
        <v>0</v>
      </c>
      <c r="V273" s="227">
        <f>ROUND(E273*U273,2)</f>
        <v>0</v>
      </c>
      <c r="W273" s="227"/>
      <c r="X273" s="227" t="s">
        <v>118</v>
      </c>
      <c r="Y273" s="217"/>
      <c r="Z273" s="217"/>
      <c r="AA273" s="217"/>
      <c r="AB273" s="217"/>
      <c r="AC273" s="217"/>
      <c r="AD273" s="217"/>
      <c r="AE273" s="217"/>
      <c r="AF273" s="217"/>
      <c r="AG273" s="217" t="s">
        <v>119</v>
      </c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7"/>
      <c r="AY273" s="217"/>
      <c r="AZ273" s="217"/>
      <c r="BA273" s="217"/>
      <c r="BB273" s="217"/>
      <c r="BC273" s="217"/>
      <c r="BD273" s="217"/>
      <c r="BE273" s="217"/>
      <c r="BF273" s="217"/>
      <c r="BG273" s="217"/>
      <c r="BH273" s="217"/>
    </row>
    <row r="274" spans="1:60" ht="22.5" outlineLevel="1" x14ac:dyDescent="0.2">
      <c r="A274" s="247">
        <v>169</v>
      </c>
      <c r="B274" s="248" t="s">
        <v>533</v>
      </c>
      <c r="C274" s="262" t="s">
        <v>534</v>
      </c>
      <c r="D274" s="249" t="s">
        <v>115</v>
      </c>
      <c r="E274" s="250">
        <v>6</v>
      </c>
      <c r="F274" s="251"/>
      <c r="G274" s="252">
        <f>ROUND(E274*F274,2)</f>
        <v>0</v>
      </c>
      <c r="H274" s="251"/>
      <c r="I274" s="252">
        <f>ROUND(E274*H274,2)</f>
        <v>0</v>
      </c>
      <c r="J274" s="251"/>
      <c r="K274" s="252">
        <f>ROUND(E274*J274,2)</f>
        <v>0</v>
      </c>
      <c r="L274" s="252">
        <v>21</v>
      </c>
      <c r="M274" s="252">
        <f>G274*(1+L274/100)</f>
        <v>0</v>
      </c>
      <c r="N274" s="252">
        <v>0</v>
      </c>
      <c r="O274" s="252">
        <f>ROUND(E274*N274,2)</f>
        <v>0</v>
      </c>
      <c r="P274" s="252">
        <v>0</v>
      </c>
      <c r="Q274" s="252">
        <f>ROUND(E274*P274,2)</f>
        <v>0</v>
      </c>
      <c r="R274" s="252"/>
      <c r="S274" s="252" t="s">
        <v>116</v>
      </c>
      <c r="T274" s="253" t="s">
        <v>117</v>
      </c>
      <c r="U274" s="227">
        <v>0</v>
      </c>
      <c r="V274" s="227">
        <f>ROUND(E274*U274,2)</f>
        <v>0</v>
      </c>
      <c r="W274" s="227"/>
      <c r="X274" s="227" t="s">
        <v>118</v>
      </c>
      <c r="Y274" s="217"/>
      <c r="Z274" s="217"/>
      <c r="AA274" s="217"/>
      <c r="AB274" s="217"/>
      <c r="AC274" s="217"/>
      <c r="AD274" s="217"/>
      <c r="AE274" s="217"/>
      <c r="AF274" s="217"/>
      <c r="AG274" s="217" t="s">
        <v>119</v>
      </c>
      <c r="AH274" s="217"/>
      <c r="AI274" s="217"/>
      <c r="AJ274" s="217"/>
      <c r="AK274" s="217"/>
      <c r="AL274" s="217"/>
      <c r="AM274" s="217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7"/>
      <c r="AY274" s="217"/>
      <c r="AZ274" s="217"/>
      <c r="BA274" s="217"/>
      <c r="BB274" s="217"/>
      <c r="BC274" s="217"/>
      <c r="BD274" s="217"/>
      <c r="BE274" s="217"/>
      <c r="BF274" s="217"/>
      <c r="BG274" s="217"/>
      <c r="BH274" s="217"/>
    </row>
    <row r="275" spans="1:60" ht="22.5" outlineLevel="1" x14ac:dyDescent="0.2">
      <c r="A275" s="247">
        <v>170</v>
      </c>
      <c r="B275" s="248" t="s">
        <v>535</v>
      </c>
      <c r="C275" s="262" t="s">
        <v>536</v>
      </c>
      <c r="D275" s="249" t="s">
        <v>115</v>
      </c>
      <c r="E275" s="250">
        <v>26</v>
      </c>
      <c r="F275" s="251"/>
      <c r="G275" s="252">
        <f>ROUND(E275*F275,2)</f>
        <v>0</v>
      </c>
      <c r="H275" s="251"/>
      <c r="I275" s="252">
        <f>ROUND(E275*H275,2)</f>
        <v>0</v>
      </c>
      <c r="J275" s="251"/>
      <c r="K275" s="252">
        <f>ROUND(E275*J275,2)</f>
        <v>0</v>
      </c>
      <c r="L275" s="252">
        <v>21</v>
      </c>
      <c r="M275" s="252">
        <f>G275*(1+L275/100)</f>
        <v>0</v>
      </c>
      <c r="N275" s="252">
        <v>0</v>
      </c>
      <c r="O275" s="252">
        <f>ROUND(E275*N275,2)</f>
        <v>0</v>
      </c>
      <c r="P275" s="252">
        <v>0</v>
      </c>
      <c r="Q275" s="252">
        <f>ROUND(E275*P275,2)</f>
        <v>0</v>
      </c>
      <c r="R275" s="252"/>
      <c r="S275" s="252" t="s">
        <v>116</v>
      </c>
      <c r="T275" s="253" t="s">
        <v>117</v>
      </c>
      <c r="U275" s="227">
        <v>0</v>
      </c>
      <c r="V275" s="227">
        <f>ROUND(E275*U275,2)</f>
        <v>0</v>
      </c>
      <c r="W275" s="227"/>
      <c r="X275" s="227" t="s">
        <v>118</v>
      </c>
      <c r="Y275" s="217"/>
      <c r="Z275" s="217"/>
      <c r="AA275" s="217"/>
      <c r="AB275" s="217"/>
      <c r="AC275" s="217"/>
      <c r="AD275" s="217"/>
      <c r="AE275" s="217"/>
      <c r="AF275" s="217"/>
      <c r="AG275" s="217" t="s">
        <v>119</v>
      </c>
      <c r="AH275" s="217"/>
      <c r="AI275" s="217"/>
      <c r="AJ275" s="217"/>
      <c r="AK275" s="217"/>
      <c r="AL275" s="217"/>
      <c r="AM275" s="217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7"/>
      <c r="AY275" s="217"/>
      <c r="AZ275" s="217"/>
      <c r="BA275" s="217"/>
      <c r="BB275" s="217"/>
      <c r="BC275" s="217"/>
      <c r="BD275" s="217"/>
      <c r="BE275" s="217"/>
      <c r="BF275" s="217"/>
      <c r="BG275" s="217"/>
      <c r="BH275" s="217"/>
    </row>
    <row r="276" spans="1:60" ht="22.5" outlineLevel="1" x14ac:dyDescent="0.2">
      <c r="A276" s="247">
        <v>171</v>
      </c>
      <c r="B276" s="248" t="s">
        <v>537</v>
      </c>
      <c r="C276" s="262" t="s">
        <v>538</v>
      </c>
      <c r="D276" s="249" t="s">
        <v>115</v>
      </c>
      <c r="E276" s="250">
        <v>8</v>
      </c>
      <c r="F276" s="251"/>
      <c r="G276" s="252">
        <f>ROUND(E276*F276,2)</f>
        <v>0</v>
      </c>
      <c r="H276" s="251"/>
      <c r="I276" s="252">
        <f>ROUND(E276*H276,2)</f>
        <v>0</v>
      </c>
      <c r="J276" s="251"/>
      <c r="K276" s="252">
        <f>ROUND(E276*J276,2)</f>
        <v>0</v>
      </c>
      <c r="L276" s="252">
        <v>21</v>
      </c>
      <c r="M276" s="252">
        <f>G276*(1+L276/100)</f>
        <v>0</v>
      </c>
      <c r="N276" s="252">
        <v>0</v>
      </c>
      <c r="O276" s="252">
        <f>ROUND(E276*N276,2)</f>
        <v>0</v>
      </c>
      <c r="P276" s="252">
        <v>0</v>
      </c>
      <c r="Q276" s="252">
        <f>ROUND(E276*P276,2)</f>
        <v>0</v>
      </c>
      <c r="R276" s="252"/>
      <c r="S276" s="252" t="s">
        <v>116</v>
      </c>
      <c r="T276" s="253" t="s">
        <v>117</v>
      </c>
      <c r="U276" s="227">
        <v>0</v>
      </c>
      <c r="V276" s="227">
        <f>ROUND(E276*U276,2)</f>
        <v>0</v>
      </c>
      <c r="W276" s="227"/>
      <c r="X276" s="227" t="s">
        <v>118</v>
      </c>
      <c r="Y276" s="217"/>
      <c r="Z276" s="217"/>
      <c r="AA276" s="217"/>
      <c r="AB276" s="217"/>
      <c r="AC276" s="217"/>
      <c r="AD276" s="217"/>
      <c r="AE276" s="217"/>
      <c r="AF276" s="217"/>
      <c r="AG276" s="217" t="s">
        <v>119</v>
      </c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7"/>
      <c r="AY276" s="217"/>
      <c r="AZ276" s="217"/>
      <c r="BA276" s="217"/>
      <c r="BB276" s="217"/>
      <c r="BC276" s="217"/>
      <c r="BD276" s="217"/>
      <c r="BE276" s="217"/>
      <c r="BF276" s="217"/>
      <c r="BG276" s="217"/>
      <c r="BH276" s="217"/>
    </row>
    <row r="277" spans="1:60" ht="22.5" outlineLevel="1" x14ac:dyDescent="0.2">
      <c r="A277" s="247">
        <v>172</v>
      </c>
      <c r="B277" s="248" t="s">
        <v>539</v>
      </c>
      <c r="C277" s="262" t="s">
        <v>540</v>
      </c>
      <c r="D277" s="249" t="s">
        <v>115</v>
      </c>
      <c r="E277" s="250">
        <v>26</v>
      </c>
      <c r="F277" s="251"/>
      <c r="G277" s="252">
        <f>ROUND(E277*F277,2)</f>
        <v>0</v>
      </c>
      <c r="H277" s="251"/>
      <c r="I277" s="252">
        <f>ROUND(E277*H277,2)</f>
        <v>0</v>
      </c>
      <c r="J277" s="251"/>
      <c r="K277" s="252">
        <f>ROUND(E277*J277,2)</f>
        <v>0</v>
      </c>
      <c r="L277" s="252">
        <v>21</v>
      </c>
      <c r="M277" s="252">
        <f>G277*(1+L277/100)</f>
        <v>0</v>
      </c>
      <c r="N277" s="252">
        <v>0</v>
      </c>
      <c r="O277" s="252">
        <f>ROUND(E277*N277,2)</f>
        <v>0</v>
      </c>
      <c r="P277" s="252">
        <v>0</v>
      </c>
      <c r="Q277" s="252">
        <f>ROUND(E277*P277,2)</f>
        <v>0</v>
      </c>
      <c r="R277" s="252"/>
      <c r="S277" s="252" t="s">
        <v>116</v>
      </c>
      <c r="T277" s="253" t="s">
        <v>117</v>
      </c>
      <c r="U277" s="227">
        <v>0</v>
      </c>
      <c r="V277" s="227">
        <f>ROUND(E277*U277,2)</f>
        <v>0</v>
      </c>
      <c r="W277" s="227"/>
      <c r="X277" s="227" t="s">
        <v>118</v>
      </c>
      <c r="Y277" s="217"/>
      <c r="Z277" s="217"/>
      <c r="AA277" s="217"/>
      <c r="AB277" s="217"/>
      <c r="AC277" s="217"/>
      <c r="AD277" s="217"/>
      <c r="AE277" s="217"/>
      <c r="AF277" s="217"/>
      <c r="AG277" s="217" t="s">
        <v>119</v>
      </c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7"/>
      <c r="AY277" s="217"/>
      <c r="AZ277" s="217"/>
      <c r="BA277" s="217"/>
      <c r="BB277" s="217"/>
      <c r="BC277" s="217"/>
      <c r="BD277" s="217"/>
      <c r="BE277" s="217"/>
      <c r="BF277" s="217"/>
      <c r="BG277" s="217"/>
      <c r="BH277" s="217"/>
    </row>
    <row r="278" spans="1:60" ht="22.5" outlineLevel="1" x14ac:dyDescent="0.2">
      <c r="A278" s="247">
        <v>173</v>
      </c>
      <c r="B278" s="248" t="s">
        <v>541</v>
      </c>
      <c r="C278" s="262" t="s">
        <v>542</v>
      </c>
      <c r="D278" s="249" t="s">
        <v>115</v>
      </c>
      <c r="E278" s="250">
        <v>10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2">
        <v>0</v>
      </c>
      <c r="O278" s="252">
        <f>ROUND(E278*N278,2)</f>
        <v>0</v>
      </c>
      <c r="P278" s="252">
        <v>0</v>
      </c>
      <c r="Q278" s="252">
        <f>ROUND(E278*P278,2)</f>
        <v>0</v>
      </c>
      <c r="R278" s="252"/>
      <c r="S278" s="252" t="s">
        <v>116</v>
      </c>
      <c r="T278" s="253" t="s">
        <v>117</v>
      </c>
      <c r="U278" s="227">
        <v>0</v>
      </c>
      <c r="V278" s="227">
        <f>ROUND(E278*U278,2)</f>
        <v>0</v>
      </c>
      <c r="W278" s="227"/>
      <c r="X278" s="227" t="s">
        <v>118</v>
      </c>
      <c r="Y278" s="217"/>
      <c r="Z278" s="217"/>
      <c r="AA278" s="217"/>
      <c r="AB278" s="217"/>
      <c r="AC278" s="217"/>
      <c r="AD278" s="217"/>
      <c r="AE278" s="217"/>
      <c r="AF278" s="217"/>
      <c r="AG278" s="217" t="s">
        <v>119</v>
      </c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7"/>
      <c r="AY278" s="217"/>
      <c r="AZ278" s="217"/>
      <c r="BA278" s="217"/>
      <c r="BB278" s="217"/>
      <c r="BC278" s="217"/>
      <c r="BD278" s="217"/>
      <c r="BE278" s="217"/>
      <c r="BF278" s="217"/>
      <c r="BG278" s="217"/>
      <c r="BH278" s="217"/>
    </row>
    <row r="279" spans="1:60" ht="22.5" outlineLevel="1" x14ac:dyDescent="0.2">
      <c r="A279" s="247">
        <v>174</v>
      </c>
      <c r="B279" s="248" t="s">
        <v>543</v>
      </c>
      <c r="C279" s="262" t="s">
        <v>544</v>
      </c>
      <c r="D279" s="249" t="s">
        <v>115</v>
      </c>
      <c r="E279" s="250">
        <v>10</v>
      </c>
      <c r="F279" s="251"/>
      <c r="G279" s="252">
        <f>ROUND(E279*F279,2)</f>
        <v>0</v>
      </c>
      <c r="H279" s="251"/>
      <c r="I279" s="252">
        <f>ROUND(E279*H279,2)</f>
        <v>0</v>
      </c>
      <c r="J279" s="251"/>
      <c r="K279" s="252">
        <f>ROUND(E279*J279,2)</f>
        <v>0</v>
      </c>
      <c r="L279" s="252">
        <v>21</v>
      </c>
      <c r="M279" s="252">
        <f>G279*(1+L279/100)</f>
        <v>0</v>
      </c>
      <c r="N279" s="252">
        <v>0</v>
      </c>
      <c r="O279" s="252">
        <f>ROUND(E279*N279,2)</f>
        <v>0</v>
      </c>
      <c r="P279" s="252">
        <v>0</v>
      </c>
      <c r="Q279" s="252">
        <f>ROUND(E279*P279,2)</f>
        <v>0</v>
      </c>
      <c r="R279" s="252"/>
      <c r="S279" s="252" t="s">
        <v>116</v>
      </c>
      <c r="T279" s="253" t="s">
        <v>117</v>
      </c>
      <c r="U279" s="227">
        <v>0</v>
      </c>
      <c r="V279" s="227">
        <f>ROUND(E279*U279,2)</f>
        <v>0</v>
      </c>
      <c r="W279" s="227"/>
      <c r="X279" s="227" t="s">
        <v>118</v>
      </c>
      <c r="Y279" s="217"/>
      <c r="Z279" s="217"/>
      <c r="AA279" s="217"/>
      <c r="AB279" s="217"/>
      <c r="AC279" s="217"/>
      <c r="AD279" s="217"/>
      <c r="AE279" s="217"/>
      <c r="AF279" s="217"/>
      <c r="AG279" s="217" t="s">
        <v>119</v>
      </c>
      <c r="AH279" s="217"/>
      <c r="AI279" s="217"/>
      <c r="AJ279" s="217"/>
      <c r="AK279" s="217"/>
      <c r="AL279" s="217"/>
      <c r="AM279" s="217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7"/>
      <c r="AY279" s="217"/>
      <c r="AZ279" s="217"/>
      <c r="BA279" s="217"/>
      <c r="BB279" s="217"/>
      <c r="BC279" s="217"/>
      <c r="BD279" s="217"/>
      <c r="BE279" s="217"/>
      <c r="BF279" s="217"/>
      <c r="BG279" s="217"/>
      <c r="BH279" s="217"/>
    </row>
    <row r="280" spans="1:60" ht="22.5" outlineLevel="1" x14ac:dyDescent="0.2">
      <c r="A280" s="247">
        <v>175</v>
      </c>
      <c r="B280" s="248" t="s">
        <v>545</v>
      </c>
      <c r="C280" s="262" t="s">
        <v>546</v>
      </c>
      <c r="D280" s="249" t="s">
        <v>115</v>
      </c>
      <c r="E280" s="250">
        <v>10</v>
      </c>
      <c r="F280" s="251"/>
      <c r="G280" s="252">
        <f>ROUND(E280*F280,2)</f>
        <v>0</v>
      </c>
      <c r="H280" s="251"/>
      <c r="I280" s="252">
        <f>ROUND(E280*H280,2)</f>
        <v>0</v>
      </c>
      <c r="J280" s="251"/>
      <c r="K280" s="252">
        <f>ROUND(E280*J280,2)</f>
        <v>0</v>
      </c>
      <c r="L280" s="252">
        <v>21</v>
      </c>
      <c r="M280" s="252">
        <f>G280*(1+L280/100)</f>
        <v>0</v>
      </c>
      <c r="N280" s="252">
        <v>0</v>
      </c>
      <c r="O280" s="252">
        <f>ROUND(E280*N280,2)</f>
        <v>0</v>
      </c>
      <c r="P280" s="252">
        <v>0</v>
      </c>
      <c r="Q280" s="252">
        <f>ROUND(E280*P280,2)</f>
        <v>0</v>
      </c>
      <c r="R280" s="252"/>
      <c r="S280" s="252" t="s">
        <v>116</v>
      </c>
      <c r="T280" s="253" t="s">
        <v>117</v>
      </c>
      <c r="U280" s="227">
        <v>0</v>
      </c>
      <c r="V280" s="227">
        <f>ROUND(E280*U280,2)</f>
        <v>0</v>
      </c>
      <c r="W280" s="227"/>
      <c r="X280" s="227" t="s">
        <v>118</v>
      </c>
      <c r="Y280" s="217"/>
      <c r="Z280" s="217"/>
      <c r="AA280" s="217"/>
      <c r="AB280" s="217"/>
      <c r="AC280" s="217"/>
      <c r="AD280" s="217"/>
      <c r="AE280" s="217"/>
      <c r="AF280" s="217"/>
      <c r="AG280" s="217" t="s">
        <v>119</v>
      </c>
      <c r="AH280" s="217"/>
      <c r="AI280" s="217"/>
      <c r="AJ280" s="217"/>
      <c r="AK280" s="217"/>
      <c r="AL280" s="217"/>
      <c r="AM280" s="217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7"/>
      <c r="AY280" s="217"/>
      <c r="AZ280" s="217"/>
      <c r="BA280" s="217"/>
      <c r="BB280" s="217"/>
      <c r="BC280" s="217"/>
      <c r="BD280" s="217"/>
      <c r="BE280" s="217"/>
      <c r="BF280" s="217"/>
      <c r="BG280" s="217"/>
      <c r="BH280" s="217"/>
    </row>
    <row r="281" spans="1:60" ht="22.5" outlineLevel="1" x14ac:dyDescent="0.2">
      <c r="A281" s="247">
        <v>176</v>
      </c>
      <c r="B281" s="248" t="s">
        <v>547</v>
      </c>
      <c r="C281" s="262" t="s">
        <v>548</v>
      </c>
      <c r="D281" s="249" t="s">
        <v>115</v>
      </c>
      <c r="E281" s="250">
        <v>8</v>
      </c>
      <c r="F281" s="251"/>
      <c r="G281" s="252">
        <f>ROUND(E281*F281,2)</f>
        <v>0</v>
      </c>
      <c r="H281" s="251"/>
      <c r="I281" s="252">
        <f>ROUND(E281*H281,2)</f>
        <v>0</v>
      </c>
      <c r="J281" s="251"/>
      <c r="K281" s="252">
        <f>ROUND(E281*J281,2)</f>
        <v>0</v>
      </c>
      <c r="L281" s="252">
        <v>21</v>
      </c>
      <c r="M281" s="252">
        <f>G281*(1+L281/100)</f>
        <v>0</v>
      </c>
      <c r="N281" s="252">
        <v>0</v>
      </c>
      <c r="O281" s="252">
        <f>ROUND(E281*N281,2)</f>
        <v>0</v>
      </c>
      <c r="P281" s="252">
        <v>0</v>
      </c>
      <c r="Q281" s="252">
        <f>ROUND(E281*P281,2)</f>
        <v>0</v>
      </c>
      <c r="R281" s="252"/>
      <c r="S281" s="252" t="s">
        <v>116</v>
      </c>
      <c r="T281" s="253" t="s">
        <v>117</v>
      </c>
      <c r="U281" s="227">
        <v>0</v>
      </c>
      <c r="V281" s="227">
        <f>ROUND(E281*U281,2)</f>
        <v>0</v>
      </c>
      <c r="W281" s="227"/>
      <c r="X281" s="227" t="s">
        <v>118</v>
      </c>
      <c r="Y281" s="217"/>
      <c r="Z281" s="217"/>
      <c r="AA281" s="217"/>
      <c r="AB281" s="217"/>
      <c r="AC281" s="217"/>
      <c r="AD281" s="217"/>
      <c r="AE281" s="217"/>
      <c r="AF281" s="217"/>
      <c r="AG281" s="217" t="s">
        <v>119</v>
      </c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7"/>
      <c r="AY281" s="217"/>
      <c r="AZ281" s="217"/>
      <c r="BA281" s="217"/>
      <c r="BB281" s="217"/>
      <c r="BC281" s="217"/>
      <c r="BD281" s="217"/>
      <c r="BE281" s="217"/>
      <c r="BF281" s="217"/>
      <c r="BG281" s="217"/>
      <c r="BH281" s="217"/>
    </row>
    <row r="282" spans="1:60" outlineLevel="1" x14ac:dyDescent="0.2">
      <c r="A282" s="247">
        <v>177</v>
      </c>
      <c r="B282" s="248" t="s">
        <v>549</v>
      </c>
      <c r="C282" s="262" t="s">
        <v>550</v>
      </c>
      <c r="D282" s="249" t="s">
        <v>551</v>
      </c>
      <c r="E282" s="250">
        <v>76</v>
      </c>
      <c r="F282" s="251"/>
      <c r="G282" s="252">
        <f>ROUND(E282*F282,2)</f>
        <v>0</v>
      </c>
      <c r="H282" s="251"/>
      <c r="I282" s="252">
        <f>ROUND(E282*H282,2)</f>
        <v>0</v>
      </c>
      <c r="J282" s="251"/>
      <c r="K282" s="252">
        <f>ROUND(E282*J282,2)</f>
        <v>0</v>
      </c>
      <c r="L282" s="252">
        <v>21</v>
      </c>
      <c r="M282" s="252">
        <f>G282*(1+L282/100)</f>
        <v>0</v>
      </c>
      <c r="N282" s="252">
        <v>0</v>
      </c>
      <c r="O282" s="252">
        <f>ROUND(E282*N282,2)</f>
        <v>0</v>
      </c>
      <c r="P282" s="252">
        <v>0</v>
      </c>
      <c r="Q282" s="252">
        <f>ROUND(E282*P282,2)</f>
        <v>0</v>
      </c>
      <c r="R282" s="252"/>
      <c r="S282" s="252" t="s">
        <v>116</v>
      </c>
      <c r="T282" s="253" t="s">
        <v>117</v>
      </c>
      <c r="U282" s="227">
        <v>0</v>
      </c>
      <c r="V282" s="227">
        <f>ROUND(E282*U282,2)</f>
        <v>0</v>
      </c>
      <c r="W282" s="227"/>
      <c r="X282" s="227" t="s">
        <v>118</v>
      </c>
      <c r="Y282" s="217"/>
      <c r="Z282" s="217"/>
      <c r="AA282" s="217"/>
      <c r="AB282" s="217"/>
      <c r="AC282" s="217"/>
      <c r="AD282" s="217"/>
      <c r="AE282" s="217"/>
      <c r="AF282" s="217"/>
      <c r="AG282" s="217" t="s">
        <v>119</v>
      </c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7"/>
      <c r="AY282" s="217"/>
      <c r="AZ282" s="217"/>
      <c r="BA282" s="217"/>
      <c r="BB282" s="217"/>
      <c r="BC282" s="217"/>
      <c r="BD282" s="217"/>
      <c r="BE282" s="217"/>
      <c r="BF282" s="217"/>
      <c r="BG282" s="217"/>
      <c r="BH282" s="217"/>
    </row>
    <row r="283" spans="1:60" outlineLevel="1" x14ac:dyDescent="0.2">
      <c r="A283" s="247">
        <v>178</v>
      </c>
      <c r="B283" s="248" t="s">
        <v>552</v>
      </c>
      <c r="C283" s="262" t="s">
        <v>553</v>
      </c>
      <c r="D283" s="249" t="s">
        <v>551</v>
      </c>
      <c r="E283" s="250">
        <v>20</v>
      </c>
      <c r="F283" s="251"/>
      <c r="G283" s="252">
        <f>ROUND(E283*F283,2)</f>
        <v>0</v>
      </c>
      <c r="H283" s="251"/>
      <c r="I283" s="252">
        <f>ROUND(E283*H283,2)</f>
        <v>0</v>
      </c>
      <c r="J283" s="251"/>
      <c r="K283" s="252">
        <f>ROUND(E283*J283,2)</f>
        <v>0</v>
      </c>
      <c r="L283" s="252">
        <v>21</v>
      </c>
      <c r="M283" s="252">
        <f>G283*(1+L283/100)</f>
        <v>0</v>
      </c>
      <c r="N283" s="252">
        <v>0</v>
      </c>
      <c r="O283" s="252">
        <f>ROUND(E283*N283,2)</f>
        <v>0</v>
      </c>
      <c r="P283" s="252">
        <v>0</v>
      </c>
      <c r="Q283" s="252">
        <f>ROUND(E283*P283,2)</f>
        <v>0</v>
      </c>
      <c r="R283" s="252"/>
      <c r="S283" s="252" t="s">
        <v>116</v>
      </c>
      <c r="T283" s="253" t="s">
        <v>117</v>
      </c>
      <c r="U283" s="227">
        <v>0</v>
      </c>
      <c r="V283" s="227">
        <f>ROUND(E283*U283,2)</f>
        <v>0</v>
      </c>
      <c r="W283" s="227"/>
      <c r="X283" s="227" t="s">
        <v>118</v>
      </c>
      <c r="Y283" s="217"/>
      <c r="Z283" s="217"/>
      <c r="AA283" s="217"/>
      <c r="AB283" s="217"/>
      <c r="AC283" s="217"/>
      <c r="AD283" s="217"/>
      <c r="AE283" s="217"/>
      <c r="AF283" s="217"/>
      <c r="AG283" s="217" t="s">
        <v>119</v>
      </c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7"/>
      <c r="AY283" s="217"/>
      <c r="AZ283" s="217"/>
      <c r="BA283" s="217"/>
      <c r="BB283" s="217"/>
      <c r="BC283" s="217"/>
      <c r="BD283" s="217"/>
      <c r="BE283" s="217"/>
      <c r="BF283" s="217"/>
      <c r="BG283" s="217"/>
      <c r="BH283" s="217"/>
    </row>
    <row r="284" spans="1:60" ht="33.75" outlineLevel="1" x14ac:dyDescent="0.2">
      <c r="A284" s="238">
        <v>179</v>
      </c>
      <c r="B284" s="239" t="s">
        <v>554</v>
      </c>
      <c r="C284" s="260" t="s">
        <v>555</v>
      </c>
      <c r="D284" s="240" t="s">
        <v>170</v>
      </c>
      <c r="E284" s="241">
        <v>36</v>
      </c>
      <c r="F284" s="242"/>
      <c r="G284" s="243">
        <f>ROUND(E284*F284,2)</f>
        <v>0</v>
      </c>
      <c r="H284" s="242"/>
      <c r="I284" s="243">
        <f>ROUND(E284*H284,2)</f>
        <v>0</v>
      </c>
      <c r="J284" s="242"/>
      <c r="K284" s="243">
        <f>ROUND(E284*J284,2)</f>
        <v>0</v>
      </c>
      <c r="L284" s="243">
        <v>21</v>
      </c>
      <c r="M284" s="243">
        <f>G284*(1+L284/100)</f>
        <v>0</v>
      </c>
      <c r="N284" s="243">
        <v>0</v>
      </c>
      <c r="O284" s="243">
        <f>ROUND(E284*N284,2)</f>
        <v>0</v>
      </c>
      <c r="P284" s="243">
        <v>0</v>
      </c>
      <c r="Q284" s="243">
        <f>ROUND(E284*P284,2)</f>
        <v>0</v>
      </c>
      <c r="R284" s="243"/>
      <c r="S284" s="243" t="s">
        <v>116</v>
      </c>
      <c r="T284" s="244" t="s">
        <v>117</v>
      </c>
      <c r="U284" s="227">
        <v>0</v>
      </c>
      <c r="V284" s="227">
        <f>ROUND(E284*U284,2)</f>
        <v>0</v>
      </c>
      <c r="W284" s="227"/>
      <c r="X284" s="227" t="s">
        <v>118</v>
      </c>
      <c r="Y284" s="217"/>
      <c r="Z284" s="217"/>
      <c r="AA284" s="217"/>
      <c r="AB284" s="217"/>
      <c r="AC284" s="217"/>
      <c r="AD284" s="217"/>
      <c r="AE284" s="217"/>
      <c r="AF284" s="217"/>
      <c r="AG284" s="217" t="s">
        <v>119</v>
      </c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7"/>
      <c r="AY284" s="217"/>
      <c r="AZ284" s="217"/>
      <c r="BA284" s="217"/>
      <c r="BB284" s="217"/>
      <c r="BC284" s="217"/>
      <c r="BD284" s="217"/>
      <c r="BE284" s="217"/>
      <c r="BF284" s="217"/>
      <c r="BG284" s="217"/>
      <c r="BH284" s="217"/>
    </row>
    <row r="285" spans="1:60" ht="22.5" outlineLevel="1" x14ac:dyDescent="0.2">
      <c r="A285" s="224"/>
      <c r="B285" s="225"/>
      <c r="C285" s="261" t="s">
        <v>556</v>
      </c>
      <c r="D285" s="246"/>
      <c r="E285" s="246"/>
      <c r="F285" s="246"/>
      <c r="G285" s="246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17"/>
      <c r="Z285" s="217"/>
      <c r="AA285" s="217"/>
      <c r="AB285" s="217"/>
      <c r="AC285" s="217"/>
      <c r="AD285" s="217"/>
      <c r="AE285" s="217"/>
      <c r="AF285" s="217"/>
      <c r="AG285" s="217" t="s">
        <v>121</v>
      </c>
      <c r="AH285" s="217"/>
      <c r="AI285" s="217"/>
      <c r="AJ285" s="217"/>
      <c r="AK285" s="217"/>
      <c r="AL285" s="217"/>
      <c r="AM285" s="217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7"/>
      <c r="AY285" s="217"/>
      <c r="AZ285" s="217"/>
      <c r="BA285" s="245" t="str">
        <f>C285</f>
        <v>povrchová  úprava hliníkovou fólií, podélné spoje přelepeny systémovou preforovanou hliníkovou páskou, DN150. (např. Isover HygroWick nebo rovnocenná)</v>
      </c>
      <c r="BB285" s="217"/>
      <c r="BC285" s="217"/>
      <c r="BD285" s="217"/>
      <c r="BE285" s="217"/>
      <c r="BF285" s="217"/>
      <c r="BG285" s="217"/>
      <c r="BH285" s="217"/>
    </row>
    <row r="286" spans="1:60" outlineLevel="1" x14ac:dyDescent="0.2">
      <c r="A286" s="224">
        <v>180</v>
      </c>
      <c r="B286" s="225" t="s">
        <v>557</v>
      </c>
      <c r="C286" s="264" t="s">
        <v>558</v>
      </c>
      <c r="D286" s="226" t="s">
        <v>0</v>
      </c>
      <c r="E286" s="255"/>
      <c r="F286" s="228"/>
      <c r="G286" s="227">
        <f>ROUND(E286*F286,2)</f>
        <v>0</v>
      </c>
      <c r="H286" s="228"/>
      <c r="I286" s="227">
        <f>ROUND(E286*H286,2)</f>
        <v>0</v>
      </c>
      <c r="J286" s="228"/>
      <c r="K286" s="227">
        <f>ROUND(E286*J286,2)</f>
        <v>0</v>
      </c>
      <c r="L286" s="227">
        <v>21</v>
      </c>
      <c r="M286" s="227">
        <f>G286*(1+L286/100)</f>
        <v>0</v>
      </c>
      <c r="N286" s="227">
        <v>0</v>
      </c>
      <c r="O286" s="227">
        <f>ROUND(E286*N286,2)</f>
        <v>0</v>
      </c>
      <c r="P286" s="227">
        <v>0</v>
      </c>
      <c r="Q286" s="227">
        <f>ROUND(E286*P286,2)</f>
        <v>0</v>
      </c>
      <c r="R286" s="227" t="s">
        <v>249</v>
      </c>
      <c r="S286" s="227" t="s">
        <v>154</v>
      </c>
      <c r="T286" s="227" t="s">
        <v>154</v>
      </c>
      <c r="U286" s="227">
        <v>0</v>
      </c>
      <c r="V286" s="227">
        <f>ROUND(E286*U286,2)</f>
        <v>0</v>
      </c>
      <c r="W286" s="227"/>
      <c r="X286" s="227" t="s">
        <v>155</v>
      </c>
      <c r="Y286" s="217"/>
      <c r="Z286" s="217"/>
      <c r="AA286" s="217"/>
      <c r="AB286" s="217"/>
      <c r="AC286" s="217"/>
      <c r="AD286" s="217"/>
      <c r="AE286" s="217"/>
      <c r="AF286" s="217"/>
      <c r="AG286" s="217" t="s">
        <v>156</v>
      </c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</row>
    <row r="287" spans="1:60" outlineLevel="1" x14ac:dyDescent="0.2">
      <c r="A287" s="224"/>
      <c r="B287" s="225"/>
      <c r="C287" s="267" t="s">
        <v>559</v>
      </c>
      <c r="D287" s="257"/>
      <c r="E287" s="257"/>
      <c r="F287" s="257"/>
      <c r="G287" s="25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17"/>
      <c r="Z287" s="217"/>
      <c r="AA287" s="217"/>
      <c r="AB287" s="217"/>
      <c r="AC287" s="217"/>
      <c r="AD287" s="217"/>
      <c r="AE287" s="217"/>
      <c r="AF287" s="217"/>
      <c r="AG287" s="217" t="s">
        <v>195</v>
      </c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</row>
    <row r="288" spans="1:60" x14ac:dyDescent="0.2">
      <c r="A288" s="232" t="s">
        <v>111</v>
      </c>
      <c r="B288" s="233" t="s">
        <v>75</v>
      </c>
      <c r="C288" s="259" t="s">
        <v>76</v>
      </c>
      <c r="D288" s="234"/>
      <c r="E288" s="235"/>
      <c r="F288" s="236"/>
      <c r="G288" s="236">
        <f>SUMIF(AG289:AG291,"&lt;&gt;NOR",G289:G291)</f>
        <v>0</v>
      </c>
      <c r="H288" s="236"/>
      <c r="I288" s="236">
        <f>SUM(I289:I291)</f>
        <v>0</v>
      </c>
      <c r="J288" s="236"/>
      <c r="K288" s="236">
        <f>SUM(K289:K291)</f>
        <v>0</v>
      </c>
      <c r="L288" s="236"/>
      <c r="M288" s="236">
        <f>SUM(M289:M291)</f>
        <v>0</v>
      </c>
      <c r="N288" s="236"/>
      <c r="O288" s="236">
        <f>SUM(O289:O291)</f>
        <v>0</v>
      </c>
      <c r="P288" s="236"/>
      <c r="Q288" s="236">
        <f>SUM(Q289:Q291)</f>
        <v>0</v>
      </c>
      <c r="R288" s="236"/>
      <c r="S288" s="236"/>
      <c r="T288" s="237"/>
      <c r="U288" s="231"/>
      <c r="V288" s="231">
        <f>SUM(V289:V291)</f>
        <v>0</v>
      </c>
      <c r="W288" s="231"/>
      <c r="X288" s="231"/>
      <c r="AG288" t="s">
        <v>112</v>
      </c>
    </row>
    <row r="289" spans="1:60" ht="33.75" outlineLevel="1" x14ac:dyDescent="0.2">
      <c r="A289" s="238">
        <v>181</v>
      </c>
      <c r="B289" s="239" t="s">
        <v>560</v>
      </c>
      <c r="C289" s="260" t="s">
        <v>561</v>
      </c>
      <c r="D289" s="240" t="s">
        <v>115</v>
      </c>
      <c r="E289" s="241">
        <v>2</v>
      </c>
      <c r="F289" s="242"/>
      <c r="G289" s="243">
        <f>ROUND(E289*F289,2)</f>
        <v>0</v>
      </c>
      <c r="H289" s="242"/>
      <c r="I289" s="243">
        <f>ROUND(E289*H289,2)</f>
        <v>0</v>
      </c>
      <c r="J289" s="242"/>
      <c r="K289" s="243">
        <f>ROUND(E289*J289,2)</f>
        <v>0</v>
      </c>
      <c r="L289" s="243">
        <v>21</v>
      </c>
      <c r="M289" s="243">
        <f>G289*(1+L289/100)</f>
        <v>0</v>
      </c>
      <c r="N289" s="243">
        <v>0</v>
      </c>
      <c r="O289" s="243">
        <f>ROUND(E289*N289,2)</f>
        <v>0</v>
      </c>
      <c r="P289" s="243">
        <v>0</v>
      </c>
      <c r="Q289" s="243">
        <f>ROUND(E289*P289,2)</f>
        <v>0</v>
      </c>
      <c r="R289" s="243"/>
      <c r="S289" s="243" t="s">
        <v>116</v>
      </c>
      <c r="T289" s="244" t="s">
        <v>117</v>
      </c>
      <c r="U289" s="227">
        <v>0</v>
      </c>
      <c r="V289" s="227">
        <f>ROUND(E289*U289,2)</f>
        <v>0</v>
      </c>
      <c r="W289" s="227"/>
      <c r="X289" s="227" t="s">
        <v>118</v>
      </c>
      <c r="Y289" s="217"/>
      <c r="Z289" s="217"/>
      <c r="AA289" s="217"/>
      <c r="AB289" s="217"/>
      <c r="AC289" s="217"/>
      <c r="AD289" s="217"/>
      <c r="AE289" s="217"/>
      <c r="AF289" s="217"/>
      <c r="AG289" s="217" t="s">
        <v>119</v>
      </c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</row>
    <row r="290" spans="1:60" ht="45" outlineLevel="1" x14ac:dyDescent="0.2">
      <c r="A290" s="224"/>
      <c r="B290" s="225"/>
      <c r="C290" s="261" t="s">
        <v>562</v>
      </c>
      <c r="D290" s="246"/>
      <c r="E290" s="246"/>
      <c r="F290" s="246"/>
      <c r="G290" s="246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17"/>
      <c r="Z290" s="217"/>
      <c r="AA290" s="217"/>
      <c r="AB290" s="217"/>
      <c r="AC290" s="217"/>
      <c r="AD290" s="217"/>
      <c r="AE290" s="217"/>
      <c r="AF290" s="217"/>
      <c r="AG290" s="217" t="s">
        <v>121</v>
      </c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45" t="str">
        <f>C290</f>
        <v>potrubní přípojka příruba DIN PN16. Motor synchronní s permanentním magnetem chlazený ventilátorem. Účinnost IE5. Q=28 m3/h; H=14 m v.sl.; P=1,5kW; I=3,05-2,52A; 3x380-500V/50Hz; včetně frekvenčního měniče s možností externího ovládání pomoci signálu 0-10V, vč. protipřírub DN40/16, včetně uvedení do provozu oprávněným servisem dodavatele čerpadla, DN40 (např.TPE3 40-240 S-A-F-A-BQQE-HDC nebo rovnocenné) Pozice PC3</v>
      </c>
      <c r="BB290" s="217"/>
      <c r="BC290" s="217"/>
      <c r="BD290" s="217"/>
      <c r="BE290" s="217"/>
      <c r="BF290" s="217"/>
      <c r="BG290" s="217"/>
      <c r="BH290" s="217"/>
    </row>
    <row r="291" spans="1:60" outlineLevel="1" x14ac:dyDescent="0.2">
      <c r="A291" s="224">
        <v>182</v>
      </c>
      <c r="B291" s="225" t="s">
        <v>151</v>
      </c>
      <c r="C291" s="264" t="s">
        <v>152</v>
      </c>
      <c r="D291" s="226" t="s">
        <v>0</v>
      </c>
      <c r="E291" s="255"/>
      <c r="F291" s="228"/>
      <c r="G291" s="227">
        <f>ROUND(E291*F291,2)</f>
        <v>0</v>
      </c>
      <c r="H291" s="228"/>
      <c r="I291" s="227">
        <f>ROUND(E291*H291,2)</f>
        <v>0</v>
      </c>
      <c r="J291" s="228"/>
      <c r="K291" s="227">
        <f>ROUND(E291*J291,2)</f>
        <v>0</v>
      </c>
      <c r="L291" s="227">
        <v>21</v>
      </c>
      <c r="M291" s="227">
        <f>G291*(1+L291/100)</f>
        <v>0</v>
      </c>
      <c r="N291" s="227">
        <v>0</v>
      </c>
      <c r="O291" s="227">
        <f>ROUND(E291*N291,2)</f>
        <v>0</v>
      </c>
      <c r="P291" s="227">
        <v>0</v>
      </c>
      <c r="Q291" s="227">
        <f>ROUND(E291*P291,2)</f>
        <v>0</v>
      </c>
      <c r="R291" s="227" t="s">
        <v>153</v>
      </c>
      <c r="S291" s="227" t="s">
        <v>154</v>
      </c>
      <c r="T291" s="227" t="s">
        <v>154</v>
      </c>
      <c r="U291" s="227">
        <v>0</v>
      </c>
      <c r="V291" s="227">
        <f>ROUND(E291*U291,2)</f>
        <v>0</v>
      </c>
      <c r="W291" s="227"/>
      <c r="X291" s="227" t="s">
        <v>155</v>
      </c>
      <c r="Y291" s="217"/>
      <c r="Z291" s="217"/>
      <c r="AA291" s="217"/>
      <c r="AB291" s="217"/>
      <c r="AC291" s="217"/>
      <c r="AD291" s="217"/>
      <c r="AE291" s="217"/>
      <c r="AF291" s="217"/>
      <c r="AG291" s="217" t="s">
        <v>156</v>
      </c>
      <c r="AH291" s="217"/>
      <c r="AI291" s="217"/>
      <c r="AJ291" s="217"/>
      <c r="AK291" s="217"/>
      <c r="AL291" s="217"/>
      <c r="AM291" s="217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7"/>
      <c r="AY291" s="217"/>
      <c r="AZ291" s="217"/>
      <c r="BA291" s="217"/>
      <c r="BB291" s="217"/>
      <c r="BC291" s="217"/>
      <c r="BD291" s="217"/>
      <c r="BE291" s="217"/>
      <c r="BF291" s="217"/>
      <c r="BG291" s="217"/>
      <c r="BH291" s="217"/>
    </row>
    <row r="292" spans="1:60" x14ac:dyDescent="0.2">
      <c r="A292" s="232" t="s">
        <v>111</v>
      </c>
      <c r="B292" s="233" t="s">
        <v>77</v>
      </c>
      <c r="C292" s="259" t="s">
        <v>78</v>
      </c>
      <c r="D292" s="234"/>
      <c r="E292" s="235"/>
      <c r="F292" s="236"/>
      <c r="G292" s="236">
        <f>SUMIF(AG293:AG313,"&lt;&gt;NOR",G293:G313)</f>
        <v>0</v>
      </c>
      <c r="H292" s="236"/>
      <c r="I292" s="236">
        <f>SUM(I293:I313)</f>
        <v>0</v>
      </c>
      <c r="J292" s="236"/>
      <c r="K292" s="236">
        <f>SUM(K293:K313)</f>
        <v>0</v>
      </c>
      <c r="L292" s="236"/>
      <c r="M292" s="236">
        <f>SUM(M293:M313)</f>
        <v>0</v>
      </c>
      <c r="N292" s="236"/>
      <c r="O292" s="236">
        <f>SUM(O293:O313)</f>
        <v>0</v>
      </c>
      <c r="P292" s="236"/>
      <c r="Q292" s="236">
        <f>SUM(Q293:Q313)</f>
        <v>0</v>
      </c>
      <c r="R292" s="236"/>
      <c r="S292" s="236"/>
      <c r="T292" s="237"/>
      <c r="U292" s="231"/>
      <c r="V292" s="231">
        <f>SUM(V293:V313)</f>
        <v>101.12</v>
      </c>
      <c r="W292" s="231"/>
      <c r="X292" s="231"/>
      <c r="AG292" t="s">
        <v>112</v>
      </c>
    </row>
    <row r="293" spans="1:60" outlineLevel="1" x14ac:dyDescent="0.2">
      <c r="A293" s="247">
        <v>183</v>
      </c>
      <c r="B293" s="248" t="s">
        <v>200</v>
      </c>
      <c r="C293" s="262" t="s">
        <v>201</v>
      </c>
      <c r="D293" s="249" t="s">
        <v>170</v>
      </c>
      <c r="E293" s="250">
        <v>2908</v>
      </c>
      <c r="F293" s="251"/>
      <c r="G293" s="252">
        <f>ROUND(E293*F293,2)</f>
        <v>0</v>
      </c>
      <c r="H293" s="251"/>
      <c r="I293" s="252">
        <f>ROUND(E293*H293,2)</f>
        <v>0</v>
      </c>
      <c r="J293" s="251"/>
      <c r="K293" s="252">
        <f>ROUND(E293*J293,2)</f>
        <v>0</v>
      </c>
      <c r="L293" s="252">
        <v>21</v>
      </c>
      <c r="M293" s="252">
        <f>G293*(1+L293/100)</f>
        <v>0</v>
      </c>
      <c r="N293" s="252">
        <v>0</v>
      </c>
      <c r="O293" s="252">
        <f>ROUND(E293*N293,2)</f>
        <v>0</v>
      </c>
      <c r="P293" s="252">
        <v>0</v>
      </c>
      <c r="Q293" s="252">
        <f>ROUND(E293*P293,2)</f>
        <v>0</v>
      </c>
      <c r="R293" s="252"/>
      <c r="S293" s="252" t="s">
        <v>154</v>
      </c>
      <c r="T293" s="253" t="s">
        <v>154</v>
      </c>
      <c r="U293" s="227">
        <v>0</v>
      </c>
      <c r="V293" s="227">
        <f>ROUND(E293*U293,2)</f>
        <v>0</v>
      </c>
      <c r="W293" s="227"/>
      <c r="X293" s="227" t="s">
        <v>118</v>
      </c>
      <c r="Y293" s="217"/>
      <c r="Z293" s="217"/>
      <c r="AA293" s="217"/>
      <c r="AB293" s="217"/>
      <c r="AC293" s="217"/>
      <c r="AD293" s="217"/>
      <c r="AE293" s="217"/>
      <c r="AF293" s="217"/>
      <c r="AG293" s="217" t="s">
        <v>119</v>
      </c>
      <c r="AH293" s="217"/>
      <c r="AI293" s="217"/>
      <c r="AJ293" s="217"/>
      <c r="AK293" s="217"/>
      <c r="AL293" s="217"/>
      <c r="AM293" s="217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7"/>
      <c r="AY293" s="217"/>
      <c r="AZ293" s="217"/>
      <c r="BA293" s="217"/>
      <c r="BB293" s="217"/>
      <c r="BC293" s="217"/>
      <c r="BD293" s="217"/>
      <c r="BE293" s="217"/>
      <c r="BF293" s="217"/>
      <c r="BG293" s="217"/>
      <c r="BH293" s="217"/>
    </row>
    <row r="294" spans="1:60" outlineLevel="1" x14ac:dyDescent="0.2">
      <c r="A294" s="247">
        <v>184</v>
      </c>
      <c r="B294" s="248" t="s">
        <v>202</v>
      </c>
      <c r="C294" s="262" t="s">
        <v>203</v>
      </c>
      <c r="D294" s="249" t="s">
        <v>170</v>
      </c>
      <c r="E294" s="250">
        <v>152</v>
      </c>
      <c r="F294" s="251"/>
      <c r="G294" s="252">
        <f>ROUND(E294*F294,2)</f>
        <v>0</v>
      </c>
      <c r="H294" s="251"/>
      <c r="I294" s="252">
        <f>ROUND(E294*H294,2)</f>
        <v>0</v>
      </c>
      <c r="J294" s="251"/>
      <c r="K294" s="252">
        <f>ROUND(E294*J294,2)</f>
        <v>0</v>
      </c>
      <c r="L294" s="252">
        <v>21</v>
      </c>
      <c r="M294" s="252">
        <f>G294*(1+L294/100)</f>
        <v>0</v>
      </c>
      <c r="N294" s="252">
        <v>0</v>
      </c>
      <c r="O294" s="252">
        <f>ROUND(E294*N294,2)</f>
        <v>0</v>
      </c>
      <c r="P294" s="252">
        <v>0</v>
      </c>
      <c r="Q294" s="252">
        <f>ROUND(E294*P294,2)</f>
        <v>0</v>
      </c>
      <c r="R294" s="252"/>
      <c r="S294" s="252" t="s">
        <v>154</v>
      </c>
      <c r="T294" s="253" t="s">
        <v>154</v>
      </c>
      <c r="U294" s="227">
        <v>0</v>
      </c>
      <c r="V294" s="227">
        <f>ROUND(E294*U294,2)</f>
        <v>0</v>
      </c>
      <c r="W294" s="227"/>
      <c r="X294" s="227" t="s">
        <v>118</v>
      </c>
      <c r="Y294" s="217"/>
      <c r="Z294" s="217"/>
      <c r="AA294" s="217"/>
      <c r="AB294" s="217"/>
      <c r="AC294" s="217"/>
      <c r="AD294" s="217"/>
      <c r="AE294" s="217"/>
      <c r="AF294" s="217"/>
      <c r="AG294" s="217" t="s">
        <v>119</v>
      </c>
      <c r="AH294" s="217"/>
      <c r="AI294" s="217"/>
      <c r="AJ294" s="217"/>
      <c r="AK294" s="217"/>
      <c r="AL294" s="217"/>
      <c r="AM294" s="217"/>
      <c r="AN294" s="217"/>
      <c r="AO294" s="217"/>
      <c r="AP294" s="217"/>
      <c r="AQ294" s="217"/>
      <c r="AR294" s="217"/>
      <c r="AS294" s="217"/>
      <c r="AT294" s="217"/>
      <c r="AU294" s="217"/>
      <c r="AV294" s="217"/>
      <c r="AW294" s="217"/>
      <c r="AX294" s="217"/>
      <c r="AY294" s="217"/>
      <c r="AZ294" s="217"/>
      <c r="BA294" s="217"/>
      <c r="BB294" s="217"/>
      <c r="BC294" s="217"/>
      <c r="BD294" s="217"/>
      <c r="BE294" s="217"/>
      <c r="BF294" s="217"/>
      <c r="BG294" s="217"/>
      <c r="BH294" s="217"/>
    </row>
    <row r="295" spans="1:60" outlineLevel="1" x14ac:dyDescent="0.2">
      <c r="A295" s="247">
        <v>185</v>
      </c>
      <c r="B295" s="248" t="s">
        <v>206</v>
      </c>
      <c r="C295" s="262" t="s">
        <v>207</v>
      </c>
      <c r="D295" s="249" t="s">
        <v>170</v>
      </c>
      <c r="E295" s="250">
        <v>2908</v>
      </c>
      <c r="F295" s="251"/>
      <c r="G295" s="252">
        <f>ROUND(E295*F295,2)</f>
        <v>0</v>
      </c>
      <c r="H295" s="251"/>
      <c r="I295" s="252">
        <f>ROUND(E295*H295,2)</f>
        <v>0</v>
      </c>
      <c r="J295" s="251"/>
      <c r="K295" s="252">
        <f>ROUND(E295*J295,2)</f>
        <v>0</v>
      </c>
      <c r="L295" s="252">
        <v>21</v>
      </c>
      <c r="M295" s="252">
        <f>G295*(1+L295/100)</f>
        <v>0</v>
      </c>
      <c r="N295" s="252">
        <v>0</v>
      </c>
      <c r="O295" s="252">
        <f>ROUND(E295*N295,2)</f>
        <v>0</v>
      </c>
      <c r="P295" s="252">
        <v>0</v>
      </c>
      <c r="Q295" s="252">
        <f>ROUND(E295*P295,2)</f>
        <v>0</v>
      </c>
      <c r="R295" s="252"/>
      <c r="S295" s="252" t="s">
        <v>116</v>
      </c>
      <c r="T295" s="253" t="s">
        <v>154</v>
      </c>
      <c r="U295" s="227">
        <v>3.2000000000000001E-2</v>
      </c>
      <c r="V295" s="227">
        <f>ROUND(E295*U295,2)</f>
        <v>93.06</v>
      </c>
      <c r="W295" s="227"/>
      <c r="X295" s="227" t="s">
        <v>118</v>
      </c>
      <c r="Y295" s="217"/>
      <c r="Z295" s="217"/>
      <c r="AA295" s="217"/>
      <c r="AB295" s="217"/>
      <c r="AC295" s="217"/>
      <c r="AD295" s="217"/>
      <c r="AE295" s="217"/>
      <c r="AF295" s="217"/>
      <c r="AG295" s="217" t="s">
        <v>119</v>
      </c>
      <c r="AH295" s="217"/>
      <c r="AI295" s="217"/>
      <c r="AJ295" s="217"/>
      <c r="AK295" s="217"/>
      <c r="AL295" s="217"/>
      <c r="AM295" s="217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17"/>
      <c r="AY295" s="217"/>
      <c r="AZ295" s="217"/>
      <c r="BA295" s="217"/>
      <c r="BB295" s="217"/>
      <c r="BC295" s="217"/>
      <c r="BD295" s="217"/>
      <c r="BE295" s="217"/>
      <c r="BF295" s="217"/>
      <c r="BG295" s="217"/>
      <c r="BH295" s="217"/>
    </row>
    <row r="296" spans="1:60" outlineLevel="1" x14ac:dyDescent="0.2">
      <c r="A296" s="247">
        <v>186</v>
      </c>
      <c r="B296" s="248" t="s">
        <v>208</v>
      </c>
      <c r="C296" s="262" t="s">
        <v>209</v>
      </c>
      <c r="D296" s="249" t="s">
        <v>170</v>
      </c>
      <c r="E296" s="250">
        <v>152</v>
      </c>
      <c r="F296" s="251"/>
      <c r="G296" s="252">
        <f>ROUND(E296*F296,2)</f>
        <v>0</v>
      </c>
      <c r="H296" s="251"/>
      <c r="I296" s="252">
        <f>ROUND(E296*H296,2)</f>
        <v>0</v>
      </c>
      <c r="J296" s="251"/>
      <c r="K296" s="252">
        <f>ROUND(E296*J296,2)</f>
        <v>0</v>
      </c>
      <c r="L296" s="252">
        <v>21</v>
      </c>
      <c r="M296" s="252">
        <f>G296*(1+L296/100)</f>
        <v>0</v>
      </c>
      <c r="N296" s="252">
        <v>0</v>
      </c>
      <c r="O296" s="252">
        <f>ROUND(E296*N296,2)</f>
        <v>0</v>
      </c>
      <c r="P296" s="252">
        <v>0</v>
      </c>
      <c r="Q296" s="252">
        <f>ROUND(E296*P296,2)</f>
        <v>0</v>
      </c>
      <c r="R296" s="252"/>
      <c r="S296" s="252" t="s">
        <v>116</v>
      </c>
      <c r="T296" s="253" t="s">
        <v>154</v>
      </c>
      <c r="U296" s="227">
        <v>5.2999999999999999E-2</v>
      </c>
      <c r="V296" s="227">
        <f>ROUND(E296*U296,2)</f>
        <v>8.06</v>
      </c>
      <c r="W296" s="227"/>
      <c r="X296" s="227" t="s">
        <v>118</v>
      </c>
      <c r="Y296" s="217"/>
      <c r="Z296" s="217"/>
      <c r="AA296" s="217"/>
      <c r="AB296" s="217"/>
      <c r="AC296" s="217"/>
      <c r="AD296" s="217"/>
      <c r="AE296" s="217"/>
      <c r="AF296" s="217"/>
      <c r="AG296" s="217" t="s">
        <v>119</v>
      </c>
      <c r="AH296" s="217"/>
      <c r="AI296" s="217"/>
      <c r="AJ296" s="217"/>
      <c r="AK296" s="217"/>
      <c r="AL296" s="217"/>
      <c r="AM296" s="217"/>
      <c r="AN296" s="217"/>
      <c r="AO296" s="217"/>
      <c r="AP296" s="217"/>
      <c r="AQ296" s="217"/>
      <c r="AR296" s="217"/>
      <c r="AS296" s="217"/>
      <c r="AT296" s="217"/>
      <c r="AU296" s="217"/>
      <c r="AV296" s="217"/>
      <c r="AW296" s="217"/>
      <c r="AX296" s="217"/>
      <c r="AY296" s="217"/>
      <c r="AZ296" s="217"/>
      <c r="BA296" s="217"/>
      <c r="BB296" s="217"/>
      <c r="BC296" s="217"/>
      <c r="BD296" s="217"/>
      <c r="BE296" s="217"/>
      <c r="BF296" s="217"/>
      <c r="BG296" s="217"/>
      <c r="BH296" s="217"/>
    </row>
    <row r="297" spans="1:60" ht="33.75" outlineLevel="1" x14ac:dyDescent="0.2">
      <c r="A297" s="238">
        <v>187</v>
      </c>
      <c r="B297" s="239" t="s">
        <v>214</v>
      </c>
      <c r="C297" s="260" t="s">
        <v>215</v>
      </c>
      <c r="D297" s="240" t="s">
        <v>170</v>
      </c>
      <c r="E297" s="241">
        <v>56</v>
      </c>
      <c r="F297" s="242"/>
      <c r="G297" s="243">
        <f>ROUND(E297*F297,2)</f>
        <v>0</v>
      </c>
      <c r="H297" s="242"/>
      <c r="I297" s="243">
        <f>ROUND(E297*H297,2)</f>
        <v>0</v>
      </c>
      <c r="J297" s="242"/>
      <c r="K297" s="243">
        <f>ROUND(E297*J297,2)</f>
        <v>0</v>
      </c>
      <c r="L297" s="243">
        <v>21</v>
      </c>
      <c r="M297" s="243">
        <f>G297*(1+L297/100)</f>
        <v>0</v>
      </c>
      <c r="N297" s="243">
        <v>0</v>
      </c>
      <c r="O297" s="243">
        <f>ROUND(E297*N297,2)</f>
        <v>0</v>
      </c>
      <c r="P297" s="243">
        <v>0</v>
      </c>
      <c r="Q297" s="243">
        <f>ROUND(E297*P297,2)</f>
        <v>0</v>
      </c>
      <c r="R297" s="243"/>
      <c r="S297" s="243" t="s">
        <v>116</v>
      </c>
      <c r="T297" s="244" t="s">
        <v>117</v>
      </c>
      <c r="U297" s="227">
        <v>0</v>
      </c>
      <c r="V297" s="227">
        <f>ROUND(E297*U297,2)</f>
        <v>0</v>
      </c>
      <c r="W297" s="227"/>
      <c r="X297" s="227" t="s">
        <v>118</v>
      </c>
      <c r="Y297" s="217"/>
      <c r="Z297" s="217"/>
      <c r="AA297" s="217"/>
      <c r="AB297" s="217"/>
      <c r="AC297" s="217"/>
      <c r="AD297" s="217"/>
      <c r="AE297" s="217"/>
      <c r="AF297" s="217"/>
      <c r="AG297" s="217" t="s">
        <v>119</v>
      </c>
      <c r="AH297" s="217"/>
      <c r="AI297" s="217"/>
      <c r="AJ297" s="217"/>
      <c r="AK297" s="217"/>
      <c r="AL297" s="217"/>
      <c r="AM297" s="217"/>
      <c r="AN297" s="217"/>
      <c r="AO297" s="217"/>
      <c r="AP297" s="217"/>
      <c r="AQ297" s="217"/>
      <c r="AR297" s="217"/>
      <c r="AS297" s="217"/>
      <c r="AT297" s="217"/>
      <c r="AU297" s="217"/>
      <c r="AV297" s="217"/>
      <c r="AW297" s="217"/>
      <c r="AX297" s="217"/>
      <c r="AY297" s="217"/>
      <c r="AZ297" s="217"/>
      <c r="BA297" s="217"/>
      <c r="BB297" s="217"/>
      <c r="BC297" s="217"/>
      <c r="BD297" s="217"/>
      <c r="BE297" s="217"/>
      <c r="BF297" s="217"/>
      <c r="BG297" s="217"/>
      <c r="BH297" s="217"/>
    </row>
    <row r="298" spans="1:60" outlineLevel="1" x14ac:dyDescent="0.2">
      <c r="A298" s="224"/>
      <c r="B298" s="225"/>
      <c r="C298" s="261" t="s">
        <v>216</v>
      </c>
      <c r="D298" s="246"/>
      <c r="E298" s="246"/>
      <c r="F298" s="246"/>
      <c r="G298" s="246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17"/>
      <c r="Z298" s="217"/>
      <c r="AA298" s="217"/>
      <c r="AB298" s="217"/>
      <c r="AC298" s="217"/>
      <c r="AD298" s="217"/>
      <c r="AE298" s="217"/>
      <c r="AF298" s="217"/>
      <c r="AG298" s="217" t="s">
        <v>121</v>
      </c>
      <c r="AH298" s="217"/>
      <c r="AI298" s="217"/>
      <c r="AJ298" s="217"/>
      <c r="AK298" s="217"/>
      <c r="AL298" s="217"/>
      <c r="AM298" s="217"/>
      <c r="AN298" s="217"/>
      <c r="AO298" s="217"/>
      <c r="AP298" s="217"/>
      <c r="AQ298" s="217"/>
      <c r="AR298" s="217"/>
      <c r="AS298" s="217"/>
      <c r="AT298" s="217"/>
      <c r="AU298" s="217"/>
      <c r="AV298" s="217"/>
      <c r="AW298" s="217"/>
      <c r="AX298" s="217"/>
      <c r="AY298" s="217"/>
      <c r="AZ298" s="217"/>
      <c r="BA298" s="217"/>
      <c r="BB298" s="217"/>
      <c r="BC298" s="217"/>
      <c r="BD298" s="217"/>
      <c r="BE298" s="217"/>
      <c r="BF298" s="217"/>
      <c r="BG298" s="217"/>
      <c r="BH298" s="217"/>
    </row>
    <row r="299" spans="1:60" ht="33.75" outlineLevel="1" x14ac:dyDescent="0.2">
      <c r="A299" s="238">
        <v>188</v>
      </c>
      <c r="B299" s="239" t="s">
        <v>217</v>
      </c>
      <c r="C299" s="260" t="s">
        <v>215</v>
      </c>
      <c r="D299" s="240" t="s">
        <v>170</v>
      </c>
      <c r="E299" s="241">
        <v>1020</v>
      </c>
      <c r="F299" s="242"/>
      <c r="G299" s="243">
        <f>ROUND(E299*F299,2)</f>
        <v>0</v>
      </c>
      <c r="H299" s="242"/>
      <c r="I299" s="243">
        <f>ROUND(E299*H299,2)</f>
        <v>0</v>
      </c>
      <c r="J299" s="242"/>
      <c r="K299" s="243">
        <f>ROUND(E299*J299,2)</f>
        <v>0</v>
      </c>
      <c r="L299" s="243">
        <v>21</v>
      </c>
      <c r="M299" s="243">
        <f>G299*(1+L299/100)</f>
        <v>0</v>
      </c>
      <c r="N299" s="243">
        <v>0</v>
      </c>
      <c r="O299" s="243">
        <f>ROUND(E299*N299,2)</f>
        <v>0</v>
      </c>
      <c r="P299" s="243">
        <v>0</v>
      </c>
      <c r="Q299" s="243">
        <f>ROUND(E299*P299,2)</f>
        <v>0</v>
      </c>
      <c r="R299" s="243"/>
      <c r="S299" s="243" t="s">
        <v>116</v>
      </c>
      <c r="T299" s="244" t="s">
        <v>117</v>
      </c>
      <c r="U299" s="227">
        <v>0</v>
      </c>
      <c r="V299" s="227">
        <f>ROUND(E299*U299,2)</f>
        <v>0</v>
      </c>
      <c r="W299" s="227"/>
      <c r="X299" s="227" t="s">
        <v>118</v>
      </c>
      <c r="Y299" s="217"/>
      <c r="Z299" s="217"/>
      <c r="AA299" s="217"/>
      <c r="AB299" s="217"/>
      <c r="AC299" s="217"/>
      <c r="AD299" s="217"/>
      <c r="AE299" s="217"/>
      <c r="AF299" s="217"/>
      <c r="AG299" s="217" t="s">
        <v>119</v>
      </c>
      <c r="AH299" s="217"/>
      <c r="AI299" s="217"/>
      <c r="AJ299" s="217"/>
      <c r="AK299" s="217"/>
      <c r="AL299" s="217"/>
      <c r="AM299" s="217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7"/>
      <c r="AY299" s="217"/>
      <c r="AZ299" s="217"/>
      <c r="BA299" s="217"/>
      <c r="BB299" s="217"/>
      <c r="BC299" s="217"/>
      <c r="BD299" s="217"/>
      <c r="BE299" s="217"/>
      <c r="BF299" s="217"/>
      <c r="BG299" s="217"/>
      <c r="BH299" s="217"/>
    </row>
    <row r="300" spans="1:60" outlineLevel="1" x14ac:dyDescent="0.2">
      <c r="A300" s="224"/>
      <c r="B300" s="225"/>
      <c r="C300" s="261" t="s">
        <v>218</v>
      </c>
      <c r="D300" s="246"/>
      <c r="E300" s="246"/>
      <c r="F300" s="246"/>
      <c r="G300" s="246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17"/>
      <c r="Z300" s="217"/>
      <c r="AA300" s="217"/>
      <c r="AB300" s="217"/>
      <c r="AC300" s="217"/>
      <c r="AD300" s="217"/>
      <c r="AE300" s="217"/>
      <c r="AF300" s="217"/>
      <c r="AG300" s="217" t="s">
        <v>121</v>
      </c>
      <c r="AH300" s="217"/>
      <c r="AI300" s="217"/>
      <c r="AJ300" s="217"/>
      <c r="AK300" s="217"/>
      <c r="AL300" s="217"/>
      <c r="AM300" s="217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7"/>
      <c r="AY300" s="217"/>
      <c r="AZ300" s="217"/>
      <c r="BA300" s="217"/>
      <c r="BB300" s="217"/>
      <c r="BC300" s="217"/>
      <c r="BD300" s="217"/>
      <c r="BE300" s="217"/>
      <c r="BF300" s="217"/>
      <c r="BG300" s="217"/>
      <c r="BH300" s="217"/>
    </row>
    <row r="301" spans="1:60" ht="33.75" outlineLevel="1" x14ac:dyDescent="0.2">
      <c r="A301" s="238">
        <v>189</v>
      </c>
      <c r="B301" s="239" t="s">
        <v>219</v>
      </c>
      <c r="C301" s="260" t="s">
        <v>215</v>
      </c>
      <c r="D301" s="240" t="s">
        <v>170</v>
      </c>
      <c r="E301" s="241">
        <v>264</v>
      </c>
      <c r="F301" s="242"/>
      <c r="G301" s="243">
        <f>ROUND(E301*F301,2)</f>
        <v>0</v>
      </c>
      <c r="H301" s="242"/>
      <c r="I301" s="243">
        <f>ROUND(E301*H301,2)</f>
        <v>0</v>
      </c>
      <c r="J301" s="242"/>
      <c r="K301" s="243">
        <f>ROUND(E301*J301,2)</f>
        <v>0</v>
      </c>
      <c r="L301" s="243">
        <v>21</v>
      </c>
      <c r="M301" s="243">
        <f>G301*(1+L301/100)</f>
        <v>0</v>
      </c>
      <c r="N301" s="243">
        <v>0</v>
      </c>
      <c r="O301" s="243">
        <f>ROUND(E301*N301,2)</f>
        <v>0</v>
      </c>
      <c r="P301" s="243">
        <v>0</v>
      </c>
      <c r="Q301" s="243">
        <f>ROUND(E301*P301,2)</f>
        <v>0</v>
      </c>
      <c r="R301" s="243"/>
      <c r="S301" s="243" t="s">
        <v>116</v>
      </c>
      <c r="T301" s="244" t="s">
        <v>117</v>
      </c>
      <c r="U301" s="227">
        <v>0</v>
      </c>
      <c r="V301" s="227">
        <f>ROUND(E301*U301,2)</f>
        <v>0</v>
      </c>
      <c r="W301" s="227"/>
      <c r="X301" s="227" t="s">
        <v>118</v>
      </c>
      <c r="Y301" s="217"/>
      <c r="Z301" s="217"/>
      <c r="AA301" s="217"/>
      <c r="AB301" s="217"/>
      <c r="AC301" s="217"/>
      <c r="AD301" s="217"/>
      <c r="AE301" s="217"/>
      <c r="AF301" s="217"/>
      <c r="AG301" s="217" t="s">
        <v>119</v>
      </c>
      <c r="AH301" s="217"/>
      <c r="AI301" s="217"/>
      <c r="AJ301" s="217"/>
      <c r="AK301" s="217"/>
      <c r="AL301" s="217"/>
      <c r="AM301" s="217"/>
      <c r="AN301" s="217"/>
      <c r="AO301" s="217"/>
      <c r="AP301" s="217"/>
      <c r="AQ301" s="217"/>
      <c r="AR301" s="217"/>
      <c r="AS301" s="217"/>
      <c r="AT301" s="217"/>
      <c r="AU301" s="217"/>
      <c r="AV301" s="217"/>
      <c r="AW301" s="217"/>
      <c r="AX301" s="217"/>
      <c r="AY301" s="217"/>
      <c r="AZ301" s="217"/>
      <c r="BA301" s="217"/>
      <c r="BB301" s="217"/>
      <c r="BC301" s="217"/>
      <c r="BD301" s="217"/>
      <c r="BE301" s="217"/>
      <c r="BF301" s="217"/>
      <c r="BG301" s="217"/>
      <c r="BH301" s="217"/>
    </row>
    <row r="302" spans="1:60" outlineLevel="1" x14ac:dyDescent="0.2">
      <c r="A302" s="224"/>
      <c r="B302" s="225"/>
      <c r="C302" s="261" t="s">
        <v>220</v>
      </c>
      <c r="D302" s="246"/>
      <c r="E302" s="246"/>
      <c r="F302" s="246"/>
      <c r="G302" s="246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17"/>
      <c r="Z302" s="217"/>
      <c r="AA302" s="217"/>
      <c r="AB302" s="217"/>
      <c r="AC302" s="217"/>
      <c r="AD302" s="217"/>
      <c r="AE302" s="217"/>
      <c r="AF302" s="217"/>
      <c r="AG302" s="217" t="s">
        <v>121</v>
      </c>
      <c r="AH302" s="217"/>
      <c r="AI302" s="217"/>
      <c r="AJ302" s="217"/>
      <c r="AK302" s="217"/>
      <c r="AL302" s="217"/>
      <c r="AM302" s="217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7"/>
      <c r="AY302" s="217"/>
      <c r="AZ302" s="217"/>
      <c r="BA302" s="217"/>
      <c r="BB302" s="217"/>
      <c r="BC302" s="217"/>
      <c r="BD302" s="217"/>
      <c r="BE302" s="217"/>
      <c r="BF302" s="217"/>
      <c r="BG302" s="217"/>
      <c r="BH302" s="217"/>
    </row>
    <row r="303" spans="1:60" ht="33.75" outlineLevel="1" x14ac:dyDescent="0.2">
      <c r="A303" s="238">
        <v>190</v>
      </c>
      <c r="B303" s="239" t="s">
        <v>221</v>
      </c>
      <c r="C303" s="260" t="s">
        <v>215</v>
      </c>
      <c r="D303" s="240" t="s">
        <v>170</v>
      </c>
      <c r="E303" s="241">
        <v>328</v>
      </c>
      <c r="F303" s="242"/>
      <c r="G303" s="243">
        <f>ROUND(E303*F303,2)</f>
        <v>0</v>
      </c>
      <c r="H303" s="242"/>
      <c r="I303" s="243">
        <f>ROUND(E303*H303,2)</f>
        <v>0</v>
      </c>
      <c r="J303" s="242"/>
      <c r="K303" s="243">
        <f>ROUND(E303*J303,2)</f>
        <v>0</v>
      </c>
      <c r="L303" s="243">
        <v>21</v>
      </c>
      <c r="M303" s="243">
        <f>G303*(1+L303/100)</f>
        <v>0</v>
      </c>
      <c r="N303" s="243">
        <v>0</v>
      </c>
      <c r="O303" s="243">
        <f>ROUND(E303*N303,2)</f>
        <v>0</v>
      </c>
      <c r="P303" s="243">
        <v>0</v>
      </c>
      <c r="Q303" s="243">
        <f>ROUND(E303*P303,2)</f>
        <v>0</v>
      </c>
      <c r="R303" s="243"/>
      <c r="S303" s="243" t="s">
        <v>116</v>
      </c>
      <c r="T303" s="244" t="s">
        <v>117</v>
      </c>
      <c r="U303" s="227">
        <v>0</v>
      </c>
      <c r="V303" s="227">
        <f>ROUND(E303*U303,2)</f>
        <v>0</v>
      </c>
      <c r="W303" s="227"/>
      <c r="X303" s="227" t="s">
        <v>118</v>
      </c>
      <c r="Y303" s="217"/>
      <c r="Z303" s="217"/>
      <c r="AA303" s="217"/>
      <c r="AB303" s="217"/>
      <c r="AC303" s="217"/>
      <c r="AD303" s="217"/>
      <c r="AE303" s="217"/>
      <c r="AF303" s="217"/>
      <c r="AG303" s="217" t="s">
        <v>119</v>
      </c>
      <c r="AH303" s="217"/>
      <c r="AI303" s="217"/>
      <c r="AJ303" s="217"/>
      <c r="AK303" s="217"/>
      <c r="AL303" s="217"/>
      <c r="AM303" s="217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217"/>
      <c r="AY303" s="217"/>
      <c r="AZ303" s="217"/>
      <c r="BA303" s="217"/>
      <c r="BB303" s="217"/>
      <c r="BC303" s="217"/>
      <c r="BD303" s="217"/>
      <c r="BE303" s="217"/>
      <c r="BF303" s="217"/>
      <c r="BG303" s="217"/>
      <c r="BH303" s="217"/>
    </row>
    <row r="304" spans="1:60" outlineLevel="1" x14ac:dyDescent="0.2">
      <c r="A304" s="224"/>
      <c r="B304" s="225"/>
      <c r="C304" s="261" t="s">
        <v>222</v>
      </c>
      <c r="D304" s="246"/>
      <c r="E304" s="246"/>
      <c r="F304" s="246"/>
      <c r="G304" s="246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17"/>
      <c r="Z304" s="217"/>
      <c r="AA304" s="217"/>
      <c r="AB304" s="217"/>
      <c r="AC304" s="217"/>
      <c r="AD304" s="217"/>
      <c r="AE304" s="217"/>
      <c r="AF304" s="217"/>
      <c r="AG304" s="217" t="s">
        <v>121</v>
      </c>
      <c r="AH304" s="217"/>
      <c r="AI304" s="217"/>
      <c r="AJ304" s="217"/>
      <c r="AK304" s="217"/>
      <c r="AL304" s="217"/>
      <c r="AM304" s="217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217"/>
      <c r="AY304" s="217"/>
      <c r="AZ304" s="217"/>
      <c r="BA304" s="217"/>
      <c r="BB304" s="217"/>
      <c r="BC304" s="217"/>
      <c r="BD304" s="217"/>
      <c r="BE304" s="217"/>
      <c r="BF304" s="217"/>
      <c r="BG304" s="217"/>
      <c r="BH304" s="217"/>
    </row>
    <row r="305" spans="1:60" ht="33.75" outlineLevel="1" x14ac:dyDescent="0.2">
      <c r="A305" s="238">
        <v>191</v>
      </c>
      <c r="B305" s="239" t="s">
        <v>223</v>
      </c>
      <c r="C305" s="260" t="s">
        <v>215</v>
      </c>
      <c r="D305" s="240" t="s">
        <v>170</v>
      </c>
      <c r="E305" s="241">
        <v>404</v>
      </c>
      <c r="F305" s="242"/>
      <c r="G305" s="243">
        <f>ROUND(E305*F305,2)</f>
        <v>0</v>
      </c>
      <c r="H305" s="242"/>
      <c r="I305" s="243">
        <f>ROUND(E305*H305,2)</f>
        <v>0</v>
      </c>
      <c r="J305" s="242"/>
      <c r="K305" s="243">
        <f>ROUND(E305*J305,2)</f>
        <v>0</v>
      </c>
      <c r="L305" s="243">
        <v>21</v>
      </c>
      <c r="M305" s="243">
        <f>G305*(1+L305/100)</f>
        <v>0</v>
      </c>
      <c r="N305" s="243">
        <v>0</v>
      </c>
      <c r="O305" s="243">
        <f>ROUND(E305*N305,2)</f>
        <v>0</v>
      </c>
      <c r="P305" s="243">
        <v>0</v>
      </c>
      <c r="Q305" s="243">
        <f>ROUND(E305*P305,2)</f>
        <v>0</v>
      </c>
      <c r="R305" s="243"/>
      <c r="S305" s="243" t="s">
        <v>116</v>
      </c>
      <c r="T305" s="244" t="s">
        <v>117</v>
      </c>
      <c r="U305" s="227">
        <v>0</v>
      </c>
      <c r="V305" s="227">
        <f>ROUND(E305*U305,2)</f>
        <v>0</v>
      </c>
      <c r="W305" s="227"/>
      <c r="X305" s="227" t="s">
        <v>118</v>
      </c>
      <c r="Y305" s="217"/>
      <c r="Z305" s="217"/>
      <c r="AA305" s="217"/>
      <c r="AB305" s="217"/>
      <c r="AC305" s="217"/>
      <c r="AD305" s="217"/>
      <c r="AE305" s="217"/>
      <c r="AF305" s="217"/>
      <c r="AG305" s="217" t="s">
        <v>119</v>
      </c>
      <c r="AH305" s="217"/>
      <c r="AI305" s="217"/>
      <c r="AJ305" s="217"/>
      <c r="AK305" s="217"/>
      <c r="AL305" s="217"/>
      <c r="AM305" s="217"/>
      <c r="AN305" s="217"/>
      <c r="AO305" s="217"/>
      <c r="AP305" s="217"/>
      <c r="AQ305" s="217"/>
      <c r="AR305" s="217"/>
      <c r="AS305" s="217"/>
      <c r="AT305" s="217"/>
      <c r="AU305" s="217"/>
      <c r="AV305" s="217"/>
      <c r="AW305" s="217"/>
      <c r="AX305" s="217"/>
      <c r="AY305" s="217"/>
      <c r="AZ305" s="217"/>
      <c r="BA305" s="217"/>
      <c r="BB305" s="217"/>
      <c r="BC305" s="217"/>
      <c r="BD305" s="217"/>
      <c r="BE305" s="217"/>
      <c r="BF305" s="217"/>
      <c r="BG305" s="217"/>
      <c r="BH305" s="217"/>
    </row>
    <row r="306" spans="1:60" outlineLevel="1" x14ac:dyDescent="0.2">
      <c r="A306" s="224"/>
      <c r="B306" s="225"/>
      <c r="C306" s="261" t="s">
        <v>224</v>
      </c>
      <c r="D306" s="246"/>
      <c r="E306" s="246"/>
      <c r="F306" s="246"/>
      <c r="G306" s="246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17"/>
      <c r="Z306" s="217"/>
      <c r="AA306" s="217"/>
      <c r="AB306" s="217"/>
      <c r="AC306" s="217"/>
      <c r="AD306" s="217"/>
      <c r="AE306" s="217"/>
      <c r="AF306" s="217"/>
      <c r="AG306" s="217" t="s">
        <v>121</v>
      </c>
      <c r="AH306" s="217"/>
      <c r="AI306" s="217"/>
      <c r="AJ306" s="217"/>
      <c r="AK306" s="217"/>
      <c r="AL306" s="217"/>
      <c r="AM306" s="217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7"/>
      <c r="AY306" s="217"/>
      <c r="AZ306" s="217"/>
      <c r="BA306" s="217"/>
      <c r="BB306" s="217"/>
      <c r="BC306" s="217"/>
      <c r="BD306" s="217"/>
      <c r="BE306" s="217"/>
      <c r="BF306" s="217"/>
      <c r="BG306" s="217"/>
      <c r="BH306" s="217"/>
    </row>
    <row r="307" spans="1:60" ht="33.75" outlineLevel="1" x14ac:dyDescent="0.2">
      <c r="A307" s="238">
        <v>192</v>
      </c>
      <c r="B307" s="239" t="s">
        <v>225</v>
      </c>
      <c r="C307" s="260" t="s">
        <v>215</v>
      </c>
      <c r="D307" s="240" t="s">
        <v>170</v>
      </c>
      <c r="E307" s="241">
        <v>836</v>
      </c>
      <c r="F307" s="242"/>
      <c r="G307" s="243">
        <f>ROUND(E307*F307,2)</f>
        <v>0</v>
      </c>
      <c r="H307" s="242"/>
      <c r="I307" s="243">
        <f>ROUND(E307*H307,2)</f>
        <v>0</v>
      </c>
      <c r="J307" s="242"/>
      <c r="K307" s="243">
        <f>ROUND(E307*J307,2)</f>
        <v>0</v>
      </c>
      <c r="L307" s="243">
        <v>21</v>
      </c>
      <c r="M307" s="243">
        <f>G307*(1+L307/100)</f>
        <v>0</v>
      </c>
      <c r="N307" s="243">
        <v>0</v>
      </c>
      <c r="O307" s="243">
        <f>ROUND(E307*N307,2)</f>
        <v>0</v>
      </c>
      <c r="P307" s="243">
        <v>0</v>
      </c>
      <c r="Q307" s="243">
        <f>ROUND(E307*P307,2)</f>
        <v>0</v>
      </c>
      <c r="R307" s="243"/>
      <c r="S307" s="243" t="s">
        <v>116</v>
      </c>
      <c r="T307" s="244" t="s">
        <v>117</v>
      </c>
      <c r="U307" s="227">
        <v>0</v>
      </c>
      <c r="V307" s="227">
        <f>ROUND(E307*U307,2)</f>
        <v>0</v>
      </c>
      <c r="W307" s="227"/>
      <c r="X307" s="227" t="s">
        <v>118</v>
      </c>
      <c r="Y307" s="217"/>
      <c r="Z307" s="217"/>
      <c r="AA307" s="217"/>
      <c r="AB307" s="217"/>
      <c r="AC307" s="217"/>
      <c r="AD307" s="217"/>
      <c r="AE307" s="217"/>
      <c r="AF307" s="217"/>
      <c r="AG307" s="217" t="s">
        <v>119</v>
      </c>
      <c r="AH307" s="217"/>
      <c r="AI307" s="217"/>
      <c r="AJ307" s="217"/>
      <c r="AK307" s="217"/>
      <c r="AL307" s="217"/>
      <c r="AM307" s="217"/>
      <c r="AN307" s="217"/>
      <c r="AO307" s="217"/>
      <c r="AP307" s="217"/>
      <c r="AQ307" s="217"/>
      <c r="AR307" s="217"/>
      <c r="AS307" s="217"/>
      <c r="AT307" s="217"/>
      <c r="AU307" s="217"/>
      <c r="AV307" s="217"/>
      <c r="AW307" s="217"/>
      <c r="AX307" s="217"/>
      <c r="AY307" s="217"/>
      <c r="AZ307" s="217"/>
      <c r="BA307" s="217"/>
      <c r="BB307" s="217"/>
      <c r="BC307" s="217"/>
      <c r="BD307" s="217"/>
      <c r="BE307" s="217"/>
      <c r="BF307" s="217"/>
      <c r="BG307" s="217"/>
      <c r="BH307" s="217"/>
    </row>
    <row r="308" spans="1:60" outlineLevel="1" x14ac:dyDescent="0.2">
      <c r="A308" s="224"/>
      <c r="B308" s="225"/>
      <c r="C308" s="261" t="s">
        <v>226</v>
      </c>
      <c r="D308" s="246"/>
      <c r="E308" s="246"/>
      <c r="F308" s="246"/>
      <c r="G308" s="246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17"/>
      <c r="Z308" s="217"/>
      <c r="AA308" s="217"/>
      <c r="AB308" s="217"/>
      <c r="AC308" s="217"/>
      <c r="AD308" s="217"/>
      <c r="AE308" s="217"/>
      <c r="AF308" s="217"/>
      <c r="AG308" s="217" t="s">
        <v>121</v>
      </c>
      <c r="AH308" s="217"/>
      <c r="AI308" s="217"/>
      <c r="AJ308" s="217"/>
      <c r="AK308" s="217"/>
      <c r="AL308" s="217"/>
      <c r="AM308" s="217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17"/>
      <c r="AX308" s="217"/>
      <c r="AY308" s="217"/>
      <c r="AZ308" s="217"/>
      <c r="BA308" s="217"/>
      <c r="BB308" s="217"/>
      <c r="BC308" s="217"/>
      <c r="BD308" s="217"/>
      <c r="BE308" s="217"/>
      <c r="BF308" s="217"/>
      <c r="BG308" s="217"/>
      <c r="BH308" s="217"/>
    </row>
    <row r="309" spans="1:60" ht="33.75" outlineLevel="1" x14ac:dyDescent="0.2">
      <c r="A309" s="238">
        <v>193</v>
      </c>
      <c r="B309" s="239" t="s">
        <v>227</v>
      </c>
      <c r="C309" s="260" t="s">
        <v>215</v>
      </c>
      <c r="D309" s="240" t="s">
        <v>170</v>
      </c>
      <c r="E309" s="241">
        <v>136</v>
      </c>
      <c r="F309" s="242"/>
      <c r="G309" s="243">
        <f>ROUND(E309*F309,2)</f>
        <v>0</v>
      </c>
      <c r="H309" s="242"/>
      <c r="I309" s="243">
        <f>ROUND(E309*H309,2)</f>
        <v>0</v>
      </c>
      <c r="J309" s="242"/>
      <c r="K309" s="243">
        <f>ROUND(E309*J309,2)</f>
        <v>0</v>
      </c>
      <c r="L309" s="243">
        <v>21</v>
      </c>
      <c r="M309" s="243">
        <f>G309*(1+L309/100)</f>
        <v>0</v>
      </c>
      <c r="N309" s="243">
        <v>0</v>
      </c>
      <c r="O309" s="243">
        <f>ROUND(E309*N309,2)</f>
        <v>0</v>
      </c>
      <c r="P309" s="243">
        <v>0</v>
      </c>
      <c r="Q309" s="243">
        <f>ROUND(E309*P309,2)</f>
        <v>0</v>
      </c>
      <c r="R309" s="243"/>
      <c r="S309" s="243" t="s">
        <v>116</v>
      </c>
      <c r="T309" s="244" t="s">
        <v>117</v>
      </c>
      <c r="U309" s="227">
        <v>0</v>
      </c>
      <c r="V309" s="227">
        <f>ROUND(E309*U309,2)</f>
        <v>0</v>
      </c>
      <c r="W309" s="227"/>
      <c r="X309" s="227" t="s">
        <v>118</v>
      </c>
      <c r="Y309" s="217"/>
      <c r="Z309" s="217"/>
      <c r="AA309" s="217"/>
      <c r="AB309" s="217"/>
      <c r="AC309" s="217"/>
      <c r="AD309" s="217"/>
      <c r="AE309" s="217"/>
      <c r="AF309" s="217"/>
      <c r="AG309" s="217" t="s">
        <v>119</v>
      </c>
      <c r="AH309" s="217"/>
      <c r="AI309" s="217"/>
      <c r="AJ309" s="217"/>
      <c r="AK309" s="217"/>
      <c r="AL309" s="217"/>
      <c r="AM309" s="217"/>
      <c r="AN309" s="217"/>
      <c r="AO309" s="217"/>
      <c r="AP309" s="217"/>
      <c r="AQ309" s="217"/>
      <c r="AR309" s="217"/>
      <c r="AS309" s="217"/>
      <c r="AT309" s="217"/>
      <c r="AU309" s="217"/>
      <c r="AV309" s="217"/>
      <c r="AW309" s="217"/>
      <c r="AX309" s="217"/>
      <c r="AY309" s="217"/>
      <c r="AZ309" s="217"/>
      <c r="BA309" s="217"/>
      <c r="BB309" s="217"/>
      <c r="BC309" s="217"/>
      <c r="BD309" s="217"/>
      <c r="BE309" s="217"/>
      <c r="BF309" s="217"/>
      <c r="BG309" s="217"/>
      <c r="BH309" s="217"/>
    </row>
    <row r="310" spans="1:60" outlineLevel="1" x14ac:dyDescent="0.2">
      <c r="A310" s="224"/>
      <c r="B310" s="225"/>
      <c r="C310" s="261" t="s">
        <v>228</v>
      </c>
      <c r="D310" s="246"/>
      <c r="E310" s="246"/>
      <c r="F310" s="246"/>
      <c r="G310" s="246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17"/>
      <c r="Z310" s="217"/>
      <c r="AA310" s="217"/>
      <c r="AB310" s="217"/>
      <c r="AC310" s="217"/>
      <c r="AD310" s="217"/>
      <c r="AE310" s="217"/>
      <c r="AF310" s="217"/>
      <c r="AG310" s="217" t="s">
        <v>121</v>
      </c>
      <c r="AH310" s="217"/>
      <c r="AI310" s="217"/>
      <c r="AJ310" s="217"/>
      <c r="AK310" s="217"/>
      <c r="AL310" s="217"/>
      <c r="AM310" s="217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7"/>
      <c r="AY310" s="217"/>
      <c r="AZ310" s="217"/>
      <c r="BA310" s="217"/>
      <c r="BB310" s="217"/>
      <c r="BC310" s="217"/>
      <c r="BD310" s="217"/>
      <c r="BE310" s="217"/>
      <c r="BF310" s="217"/>
      <c r="BG310" s="217"/>
      <c r="BH310" s="217"/>
    </row>
    <row r="311" spans="1:60" ht="33.75" outlineLevel="1" x14ac:dyDescent="0.2">
      <c r="A311" s="238">
        <v>194</v>
      </c>
      <c r="B311" s="239" t="s">
        <v>229</v>
      </c>
      <c r="C311" s="260" t="s">
        <v>215</v>
      </c>
      <c r="D311" s="240" t="s">
        <v>170</v>
      </c>
      <c r="E311" s="241">
        <v>16</v>
      </c>
      <c r="F311" s="242"/>
      <c r="G311" s="243">
        <f>ROUND(E311*F311,2)</f>
        <v>0</v>
      </c>
      <c r="H311" s="242"/>
      <c r="I311" s="243">
        <f>ROUND(E311*H311,2)</f>
        <v>0</v>
      </c>
      <c r="J311" s="242"/>
      <c r="K311" s="243">
        <f>ROUND(E311*J311,2)</f>
        <v>0</v>
      </c>
      <c r="L311" s="243">
        <v>21</v>
      </c>
      <c r="M311" s="243">
        <f>G311*(1+L311/100)</f>
        <v>0</v>
      </c>
      <c r="N311" s="243">
        <v>0</v>
      </c>
      <c r="O311" s="243">
        <f>ROUND(E311*N311,2)</f>
        <v>0</v>
      </c>
      <c r="P311" s="243">
        <v>0</v>
      </c>
      <c r="Q311" s="243">
        <f>ROUND(E311*P311,2)</f>
        <v>0</v>
      </c>
      <c r="R311" s="243"/>
      <c r="S311" s="243" t="s">
        <v>116</v>
      </c>
      <c r="T311" s="244" t="s">
        <v>117</v>
      </c>
      <c r="U311" s="227">
        <v>0</v>
      </c>
      <c r="V311" s="227">
        <f>ROUND(E311*U311,2)</f>
        <v>0</v>
      </c>
      <c r="W311" s="227"/>
      <c r="X311" s="227" t="s">
        <v>118</v>
      </c>
      <c r="Y311" s="217"/>
      <c r="Z311" s="217"/>
      <c r="AA311" s="217"/>
      <c r="AB311" s="217"/>
      <c r="AC311" s="217"/>
      <c r="AD311" s="217"/>
      <c r="AE311" s="217"/>
      <c r="AF311" s="217"/>
      <c r="AG311" s="217" t="s">
        <v>119</v>
      </c>
      <c r="AH311" s="217"/>
      <c r="AI311" s="217"/>
      <c r="AJ311" s="217"/>
      <c r="AK311" s="217"/>
      <c r="AL311" s="217"/>
      <c r="AM311" s="217"/>
      <c r="AN311" s="217"/>
      <c r="AO311" s="217"/>
      <c r="AP311" s="217"/>
      <c r="AQ311" s="217"/>
      <c r="AR311" s="217"/>
      <c r="AS311" s="217"/>
      <c r="AT311" s="217"/>
      <c r="AU311" s="217"/>
      <c r="AV311" s="217"/>
      <c r="AW311" s="217"/>
      <c r="AX311" s="217"/>
      <c r="AY311" s="217"/>
      <c r="AZ311" s="217"/>
      <c r="BA311" s="217"/>
      <c r="BB311" s="217"/>
      <c r="BC311" s="217"/>
      <c r="BD311" s="217"/>
      <c r="BE311" s="217"/>
      <c r="BF311" s="217"/>
      <c r="BG311" s="217"/>
      <c r="BH311" s="217"/>
    </row>
    <row r="312" spans="1:60" outlineLevel="1" x14ac:dyDescent="0.2">
      <c r="A312" s="224"/>
      <c r="B312" s="225"/>
      <c r="C312" s="261" t="s">
        <v>230</v>
      </c>
      <c r="D312" s="246"/>
      <c r="E312" s="246"/>
      <c r="F312" s="246"/>
      <c r="G312" s="246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17"/>
      <c r="Z312" s="217"/>
      <c r="AA312" s="217"/>
      <c r="AB312" s="217"/>
      <c r="AC312" s="217"/>
      <c r="AD312" s="217"/>
      <c r="AE312" s="217"/>
      <c r="AF312" s="217"/>
      <c r="AG312" s="217" t="s">
        <v>121</v>
      </c>
      <c r="AH312" s="217"/>
      <c r="AI312" s="217"/>
      <c r="AJ312" s="217"/>
      <c r="AK312" s="217"/>
      <c r="AL312" s="217"/>
      <c r="AM312" s="217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7"/>
      <c r="AY312" s="217"/>
      <c r="AZ312" s="217"/>
      <c r="BA312" s="217"/>
      <c r="BB312" s="217"/>
      <c r="BC312" s="217"/>
      <c r="BD312" s="217"/>
      <c r="BE312" s="217"/>
      <c r="BF312" s="217"/>
      <c r="BG312" s="217"/>
      <c r="BH312" s="217"/>
    </row>
    <row r="313" spans="1:60" outlineLevel="1" x14ac:dyDescent="0.2">
      <c r="A313" s="224">
        <v>195</v>
      </c>
      <c r="B313" s="225" t="s">
        <v>241</v>
      </c>
      <c r="C313" s="264" t="s">
        <v>242</v>
      </c>
      <c r="D313" s="226" t="s">
        <v>0</v>
      </c>
      <c r="E313" s="255"/>
      <c r="F313" s="228"/>
      <c r="G313" s="227">
        <f>ROUND(E313*F313,2)</f>
        <v>0</v>
      </c>
      <c r="H313" s="228"/>
      <c r="I313" s="227">
        <f>ROUND(E313*H313,2)</f>
        <v>0</v>
      </c>
      <c r="J313" s="228"/>
      <c r="K313" s="227">
        <f>ROUND(E313*J313,2)</f>
        <v>0</v>
      </c>
      <c r="L313" s="227">
        <v>21</v>
      </c>
      <c r="M313" s="227">
        <f>G313*(1+L313/100)</f>
        <v>0</v>
      </c>
      <c r="N313" s="227">
        <v>0</v>
      </c>
      <c r="O313" s="227">
        <f>ROUND(E313*N313,2)</f>
        <v>0</v>
      </c>
      <c r="P313" s="227">
        <v>0</v>
      </c>
      <c r="Q313" s="227">
        <f>ROUND(E313*P313,2)</f>
        <v>0</v>
      </c>
      <c r="R313" s="227" t="s">
        <v>153</v>
      </c>
      <c r="S313" s="227" t="s">
        <v>154</v>
      </c>
      <c r="T313" s="227" t="s">
        <v>154</v>
      </c>
      <c r="U313" s="227">
        <v>0</v>
      </c>
      <c r="V313" s="227">
        <f>ROUND(E313*U313,2)</f>
        <v>0</v>
      </c>
      <c r="W313" s="227"/>
      <c r="X313" s="227" t="s">
        <v>155</v>
      </c>
      <c r="Y313" s="217"/>
      <c r="Z313" s="217"/>
      <c r="AA313" s="217"/>
      <c r="AB313" s="217"/>
      <c r="AC313" s="217"/>
      <c r="AD313" s="217"/>
      <c r="AE313" s="217"/>
      <c r="AF313" s="217"/>
      <c r="AG313" s="217" t="s">
        <v>156</v>
      </c>
      <c r="AH313" s="217"/>
      <c r="AI313" s="217"/>
      <c r="AJ313" s="217"/>
      <c r="AK313" s="217"/>
      <c r="AL313" s="217"/>
      <c r="AM313" s="217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17"/>
      <c r="AX313" s="217"/>
      <c r="AY313" s="217"/>
      <c r="AZ313" s="217"/>
      <c r="BA313" s="217"/>
      <c r="BB313" s="217"/>
      <c r="BC313" s="217"/>
      <c r="BD313" s="217"/>
      <c r="BE313" s="217"/>
      <c r="BF313" s="217"/>
      <c r="BG313" s="217"/>
      <c r="BH313" s="217"/>
    </row>
    <row r="314" spans="1:60" ht="25.5" x14ac:dyDescent="0.2">
      <c r="A314" s="232" t="s">
        <v>111</v>
      </c>
      <c r="B314" s="233" t="s">
        <v>79</v>
      </c>
      <c r="C314" s="259" t="s">
        <v>80</v>
      </c>
      <c r="D314" s="234"/>
      <c r="E314" s="235"/>
      <c r="F314" s="236"/>
      <c r="G314" s="236">
        <f>SUMIF(AG315:AG395,"&lt;&gt;NOR",G315:G395)</f>
        <v>0</v>
      </c>
      <c r="H314" s="236"/>
      <c r="I314" s="236">
        <f>SUM(I315:I395)</f>
        <v>0</v>
      </c>
      <c r="J314" s="236"/>
      <c r="K314" s="236">
        <f>SUM(K315:K395)</f>
        <v>0</v>
      </c>
      <c r="L314" s="236"/>
      <c r="M314" s="236">
        <f>SUM(M315:M395)</f>
        <v>0</v>
      </c>
      <c r="N314" s="236"/>
      <c r="O314" s="236">
        <f>SUM(O315:O395)</f>
        <v>9.5999999999999979</v>
      </c>
      <c r="P314" s="236"/>
      <c r="Q314" s="236">
        <f>SUM(Q315:Q395)</f>
        <v>0</v>
      </c>
      <c r="R314" s="236"/>
      <c r="S314" s="236"/>
      <c r="T314" s="237"/>
      <c r="U314" s="231"/>
      <c r="V314" s="231">
        <f>SUM(V315:V395)</f>
        <v>2422.65</v>
      </c>
      <c r="W314" s="231"/>
      <c r="X314" s="231"/>
      <c r="AG314" t="s">
        <v>112</v>
      </c>
    </row>
    <row r="315" spans="1:60" outlineLevel="1" x14ac:dyDescent="0.2">
      <c r="A315" s="247">
        <v>196</v>
      </c>
      <c r="B315" s="248" t="s">
        <v>243</v>
      </c>
      <c r="C315" s="262" t="s">
        <v>244</v>
      </c>
      <c r="D315" s="249" t="s">
        <v>245</v>
      </c>
      <c r="E315" s="250">
        <v>620</v>
      </c>
      <c r="F315" s="251"/>
      <c r="G315" s="252">
        <f>ROUND(E315*F315,2)</f>
        <v>0</v>
      </c>
      <c r="H315" s="251"/>
      <c r="I315" s="252">
        <f>ROUND(E315*H315,2)</f>
        <v>0</v>
      </c>
      <c r="J315" s="251"/>
      <c r="K315" s="252">
        <f>ROUND(E315*J315,2)</f>
        <v>0</v>
      </c>
      <c r="L315" s="252">
        <v>21</v>
      </c>
      <c r="M315" s="252">
        <f>G315*(1+L315/100)</f>
        <v>0</v>
      </c>
      <c r="N315" s="252">
        <v>6.3499999999999997E-3</v>
      </c>
      <c r="O315" s="252">
        <f>ROUND(E315*N315,2)</f>
        <v>3.94</v>
      </c>
      <c r="P315" s="252">
        <v>0</v>
      </c>
      <c r="Q315" s="252">
        <f>ROUND(E315*P315,2)</f>
        <v>0</v>
      </c>
      <c r="R315" s="252" t="s">
        <v>246</v>
      </c>
      <c r="S315" s="252" t="s">
        <v>154</v>
      </c>
      <c r="T315" s="253" t="s">
        <v>154</v>
      </c>
      <c r="U315" s="227">
        <v>0.26</v>
      </c>
      <c r="V315" s="227">
        <f>ROUND(E315*U315,2)</f>
        <v>161.19999999999999</v>
      </c>
      <c r="W315" s="227"/>
      <c r="X315" s="227" t="s">
        <v>118</v>
      </c>
      <c r="Y315" s="217"/>
      <c r="Z315" s="217"/>
      <c r="AA315" s="217"/>
      <c r="AB315" s="217"/>
      <c r="AC315" s="217"/>
      <c r="AD315" s="217"/>
      <c r="AE315" s="217"/>
      <c r="AF315" s="217"/>
      <c r="AG315" s="217" t="s">
        <v>119</v>
      </c>
      <c r="AH315" s="217"/>
      <c r="AI315" s="217"/>
      <c r="AJ315" s="217"/>
      <c r="AK315" s="217"/>
      <c r="AL315" s="217"/>
      <c r="AM315" s="217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7"/>
      <c r="AY315" s="217"/>
      <c r="AZ315" s="217"/>
      <c r="BA315" s="217"/>
      <c r="BB315" s="217"/>
      <c r="BC315" s="217"/>
      <c r="BD315" s="217"/>
      <c r="BE315" s="217"/>
      <c r="BF315" s="217"/>
      <c r="BG315" s="217"/>
      <c r="BH315" s="217"/>
    </row>
    <row r="316" spans="1:60" outlineLevel="1" x14ac:dyDescent="0.2">
      <c r="A316" s="247">
        <v>197</v>
      </c>
      <c r="B316" s="248" t="s">
        <v>563</v>
      </c>
      <c r="C316" s="262" t="s">
        <v>564</v>
      </c>
      <c r="D316" s="249" t="s">
        <v>115</v>
      </c>
      <c r="E316" s="250">
        <v>8</v>
      </c>
      <c r="F316" s="251"/>
      <c r="G316" s="252">
        <f>ROUND(E316*F316,2)</f>
        <v>0</v>
      </c>
      <c r="H316" s="251"/>
      <c r="I316" s="252">
        <f>ROUND(E316*H316,2)</f>
        <v>0</v>
      </c>
      <c r="J316" s="251"/>
      <c r="K316" s="252">
        <f>ROUND(E316*J316,2)</f>
        <v>0</v>
      </c>
      <c r="L316" s="252">
        <v>21</v>
      </c>
      <c r="M316" s="252">
        <f>G316*(1+L316/100)</f>
        <v>0</v>
      </c>
      <c r="N316" s="252">
        <v>1.0499999999999999E-3</v>
      </c>
      <c r="O316" s="252">
        <f>ROUND(E316*N316,2)</f>
        <v>0.01</v>
      </c>
      <c r="P316" s="252">
        <v>0</v>
      </c>
      <c r="Q316" s="252">
        <f>ROUND(E316*P316,2)</f>
        <v>0</v>
      </c>
      <c r="R316" s="252" t="s">
        <v>249</v>
      </c>
      <c r="S316" s="252" t="s">
        <v>154</v>
      </c>
      <c r="T316" s="253" t="s">
        <v>154</v>
      </c>
      <c r="U316" s="227">
        <v>0.5</v>
      </c>
      <c r="V316" s="227">
        <f>ROUND(E316*U316,2)</f>
        <v>4</v>
      </c>
      <c r="W316" s="227"/>
      <c r="X316" s="227" t="s">
        <v>118</v>
      </c>
      <c r="Y316" s="217"/>
      <c r="Z316" s="217"/>
      <c r="AA316" s="217"/>
      <c r="AB316" s="217"/>
      <c r="AC316" s="217"/>
      <c r="AD316" s="217"/>
      <c r="AE316" s="217"/>
      <c r="AF316" s="217"/>
      <c r="AG316" s="217" t="s">
        <v>119</v>
      </c>
      <c r="AH316" s="217"/>
      <c r="AI316" s="217"/>
      <c r="AJ316" s="217"/>
      <c r="AK316" s="217"/>
      <c r="AL316" s="217"/>
      <c r="AM316" s="217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7"/>
      <c r="AY316" s="217"/>
      <c r="AZ316" s="217"/>
      <c r="BA316" s="217"/>
      <c r="BB316" s="217"/>
      <c r="BC316" s="217"/>
      <c r="BD316" s="217"/>
      <c r="BE316" s="217"/>
      <c r="BF316" s="217"/>
      <c r="BG316" s="217"/>
      <c r="BH316" s="217"/>
    </row>
    <row r="317" spans="1:60" outlineLevel="1" x14ac:dyDescent="0.2">
      <c r="A317" s="238">
        <v>198</v>
      </c>
      <c r="B317" s="239" t="s">
        <v>247</v>
      </c>
      <c r="C317" s="260" t="s">
        <v>248</v>
      </c>
      <c r="D317" s="240" t="s">
        <v>115</v>
      </c>
      <c r="E317" s="241">
        <v>20</v>
      </c>
      <c r="F317" s="242"/>
      <c r="G317" s="243">
        <f>ROUND(E317*F317,2)</f>
        <v>0</v>
      </c>
      <c r="H317" s="242"/>
      <c r="I317" s="243">
        <f>ROUND(E317*H317,2)</f>
        <v>0</v>
      </c>
      <c r="J317" s="242"/>
      <c r="K317" s="243">
        <f>ROUND(E317*J317,2)</f>
        <v>0</v>
      </c>
      <c r="L317" s="243">
        <v>21</v>
      </c>
      <c r="M317" s="243">
        <f>G317*(1+L317/100)</f>
        <v>0</v>
      </c>
      <c r="N317" s="243">
        <v>3.0500000000000002E-3</v>
      </c>
      <c r="O317" s="243">
        <f>ROUND(E317*N317,2)</f>
        <v>0.06</v>
      </c>
      <c r="P317" s="243">
        <v>0</v>
      </c>
      <c r="Q317" s="243">
        <f>ROUND(E317*P317,2)</f>
        <v>0</v>
      </c>
      <c r="R317" s="243" t="s">
        <v>249</v>
      </c>
      <c r="S317" s="243" t="s">
        <v>154</v>
      </c>
      <c r="T317" s="244" t="s">
        <v>154</v>
      </c>
      <c r="U317" s="227">
        <v>0.5</v>
      </c>
      <c r="V317" s="227">
        <f>ROUND(E317*U317,2)</f>
        <v>10</v>
      </c>
      <c r="W317" s="227"/>
      <c r="X317" s="227" t="s">
        <v>118</v>
      </c>
      <c r="Y317" s="217"/>
      <c r="Z317" s="217"/>
      <c r="AA317" s="217"/>
      <c r="AB317" s="217"/>
      <c r="AC317" s="217"/>
      <c r="AD317" s="217"/>
      <c r="AE317" s="217"/>
      <c r="AF317" s="217"/>
      <c r="AG317" s="217" t="s">
        <v>119</v>
      </c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</row>
    <row r="318" spans="1:60" outlineLevel="1" x14ac:dyDescent="0.2">
      <c r="A318" s="224"/>
      <c r="B318" s="225"/>
      <c r="C318" s="266" t="s">
        <v>565</v>
      </c>
      <c r="D318" s="229"/>
      <c r="E318" s="230">
        <v>16</v>
      </c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17"/>
      <c r="Z318" s="217"/>
      <c r="AA318" s="217"/>
      <c r="AB318" s="217"/>
      <c r="AC318" s="217"/>
      <c r="AD318" s="217"/>
      <c r="AE318" s="217"/>
      <c r="AF318" s="217"/>
      <c r="AG318" s="217" t="s">
        <v>251</v>
      </c>
      <c r="AH318" s="217">
        <v>0</v>
      </c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</row>
    <row r="319" spans="1:60" outlineLevel="1" x14ac:dyDescent="0.2">
      <c r="A319" s="224"/>
      <c r="B319" s="225"/>
      <c r="C319" s="266" t="s">
        <v>566</v>
      </c>
      <c r="D319" s="229"/>
      <c r="E319" s="230">
        <v>4</v>
      </c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17"/>
      <c r="Z319" s="217"/>
      <c r="AA319" s="217"/>
      <c r="AB319" s="217"/>
      <c r="AC319" s="217"/>
      <c r="AD319" s="217"/>
      <c r="AE319" s="217"/>
      <c r="AF319" s="217"/>
      <c r="AG319" s="217" t="s">
        <v>251</v>
      </c>
      <c r="AH319" s="217">
        <v>0</v>
      </c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</row>
    <row r="320" spans="1:60" outlineLevel="1" x14ac:dyDescent="0.2">
      <c r="A320" s="238">
        <v>199</v>
      </c>
      <c r="B320" s="239" t="s">
        <v>253</v>
      </c>
      <c r="C320" s="260" t="s">
        <v>254</v>
      </c>
      <c r="D320" s="240" t="s">
        <v>115</v>
      </c>
      <c r="E320" s="241">
        <v>44</v>
      </c>
      <c r="F320" s="242"/>
      <c r="G320" s="243">
        <f>ROUND(E320*F320,2)</f>
        <v>0</v>
      </c>
      <c r="H320" s="242"/>
      <c r="I320" s="243">
        <f>ROUND(E320*H320,2)</f>
        <v>0</v>
      </c>
      <c r="J320" s="242"/>
      <c r="K320" s="243">
        <f>ROUND(E320*J320,2)</f>
        <v>0</v>
      </c>
      <c r="L320" s="243">
        <v>21</v>
      </c>
      <c r="M320" s="243">
        <f>G320*(1+L320/100)</f>
        <v>0</v>
      </c>
      <c r="N320" s="243">
        <v>4.0499999999999998E-3</v>
      </c>
      <c r="O320" s="243">
        <f>ROUND(E320*N320,2)</f>
        <v>0.18</v>
      </c>
      <c r="P320" s="243">
        <v>0</v>
      </c>
      <c r="Q320" s="243">
        <f>ROUND(E320*P320,2)</f>
        <v>0</v>
      </c>
      <c r="R320" s="243" t="s">
        <v>249</v>
      </c>
      <c r="S320" s="243" t="s">
        <v>154</v>
      </c>
      <c r="T320" s="244" t="s">
        <v>154</v>
      </c>
      <c r="U320" s="227">
        <v>0.5</v>
      </c>
      <c r="V320" s="227">
        <f>ROUND(E320*U320,2)</f>
        <v>22</v>
      </c>
      <c r="W320" s="227"/>
      <c r="X320" s="227" t="s">
        <v>118</v>
      </c>
      <c r="Y320" s="217"/>
      <c r="Z320" s="217"/>
      <c r="AA320" s="217"/>
      <c r="AB320" s="217"/>
      <c r="AC320" s="217"/>
      <c r="AD320" s="217"/>
      <c r="AE320" s="217"/>
      <c r="AF320" s="217"/>
      <c r="AG320" s="217" t="s">
        <v>119</v>
      </c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</row>
    <row r="321" spans="1:60" outlineLevel="1" x14ac:dyDescent="0.2">
      <c r="A321" s="224"/>
      <c r="B321" s="225"/>
      <c r="C321" s="266" t="s">
        <v>567</v>
      </c>
      <c r="D321" s="229"/>
      <c r="E321" s="230">
        <v>44</v>
      </c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17"/>
      <c r="Z321" s="217"/>
      <c r="AA321" s="217"/>
      <c r="AB321" s="217"/>
      <c r="AC321" s="217"/>
      <c r="AD321" s="217"/>
      <c r="AE321" s="217"/>
      <c r="AF321" s="217"/>
      <c r="AG321" s="217" t="s">
        <v>251</v>
      </c>
      <c r="AH321" s="217">
        <v>0</v>
      </c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</row>
    <row r="322" spans="1:60" outlineLevel="1" x14ac:dyDescent="0.2">
      <c r="A322" s="238">
        <v>200</v>
      </c>
      <c r="B322" s="239" t="s">
        <v>257</v>
      </c>
      <c r="C322" s="260" t="s">
        <v>258</v>
      </c>
      <c r="D322" s="240" t="s">
        <v>115</v>
      </c>
      <c r="E322" s="241">
        <v>6</v>
      </c>
      <c r="F322" s="242"/>
      <c r="G322" s="243">
        <f>ROUND(E322*F322,2)</f>
        <v>0</v>
      </c>
      <c r="H322" s="242"/>
      <c r="I322" s="243">
        <f>ROUND(E322*H322,2)</f>
        <v>0</v>
      </c>
      <c r="J322" s="242"/>
      <c r="K322" s="243">
        <f>ROUND(E322*J322,2)</f>
        <v>0</v>
      </c>
      <c r="L322" s="243">
        <v>21</v>
      </c>
      <c r="M322" s="243">
        <f>G322*(1+L322/100)</f>
        <v>0</v>
      </c>
      <c r="N322" s="243">
        <v>5.0499999999999998E-3</v>
      </c>
      <c r="O322" s="243">
        <f>ROUND(E322*N322,2)</f>
        <v>0.03</v>
      </c>
      <c r="P322" s="243">
        <v>0</v>
      </c>
      <c r="Q322" s="243">
        <f>ROUND(E322*P322,2)</f>
        <v>0</v>
      </c>
      <c r="R322" s="243" t="s">
        <v>249</v>
      </c>
      <c r="S322" s="243" t="s">
        <v>154</v>
      </c>
      <c r="T322" s="244" t="s">
        <v>154</v>
      </c>
      <c r="U322" s="227">
        <v>0.55000000000000004</v>
      </c>
      <c r="V322" s="227">
        <f>ROUND(E322*U322,2)</f>
        <v>3.3</v>
      </c>
      <c r="W322" s="227"/>
      <c r="X322" s="227" t="s">
        <v>118</v>
      </c>
      <c r="Y322" s="217"/>
      <c r="Z322" s="217"/>
      <c r="AA322" s="217"/>
      <c r="AB322" s="217"/>
      <c r="AC322" s="217"/>
      <c r="AD322" s="217"/>
      <c r="AE322" s="217"/>
      <c r="AF322" s="217"/>
      <c r="AG322" s="217" t="s">
        <v>119</v>
      </c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</row>
    <row r="323" spans="1:60" outlineLevel="1" x14ac:dyDescent="0.2">
      <c r="A323" s="224"/>
      <c r="B323" s="225"/>
      <c r="C323" s="266" t="s">
        <v>568</v>
      </c>
      <c r="D323" s="229"/>
      <c r="E323" s="230">
        <v>6</v>
      </c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17"/>
      <c r="Z323" s="217"/>
      <c r="AA323" s="217"/>
      <c r="AB323" s="217"/>
      <c r="AC323" s="217"/>
      <c r="AD323" s="217"/>
      <c r="AE323" s="217"/>
      <c r="AF323" s="217"/>
      <c r="AG323" s="217" t="s">
        <v>251</v>
      </c>
      <c r="AH323" s="217">
        <v>0</v>
      </c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</row>
    <row r="324" spans="1:60" outlineLevel="1" x14ac:dyDescent="0.2">
      <c r="A324" s="247">
        <v>201</v>
      </c>
      <c r="B324" s="248" t="s">
        <v>266</v>
      </c>
      <c r="C324" s="262" t="s">
        <v>267</v>
      </c>
      <c r="D324" s="249" t="s">
        <v>268</v>
      </c>
      <c r="E324" s="250">
        <v>500</v>
      </c>
      <c r="F324" s="251"/>
      <c r="G324" s="252">
        <f>ROUND(E324*F324,2)</f>
        <v>0</v>
      </c>
      <c r="H324" s="251"/>
      <c r="I324" s="252">
        <f>ROUND(E324*H324,2)</f>
        <v>0</v>
      </c>
      <c r="J324" s="251"/>
      <c r="K324" s="252">
        <f>ROUND(E324*J324,2)</f>
        <v>0</v>
      </c>
      <c r="L324" s="252">
        <v>21</v>
      </c>
      <c r="M324" s="252">
        <f>G324*(1+L324/100)</f>
        <v>0</v>
      </c>
      <c r="N324" s="252">
        <v>1.1299999999999999E-3</v>
      </c>
      <c r="O324" s="252">
        <f>ROUND(E324*N324,2)</f>
        <v>0.56999999999999995</v>
      </c>
      <c r="P324" s="252">
        <v>0</v>
      </c>
      <c r="Q324" s="252">
        <f>ROUND(E324*P324,2)</f>
        <v>0</v>
      </c>
      <c r="R324" s="252" t="s">
        <v>153</v>
      </c>
      <c r="S324" s="252" t="s">
        <v>154</v>
      </c>
      <c r="T324" s="253" t="s">
        <v>154</v>
      </c>
      <c r="U324" s="227">
        <v>0.114</v>
      </c>
      <c r="V324" s="227">
        <f>ROUND(E324*U324,2)</f>
        <v>57</v>
      </c>
      <c r="W324" s="227"/>
      <c r="X324" s="227" t="s">
        <v>118</v>
      </c>
      <c r="Y324" s="217"/>
      <c r="Z324" s="217"/>
      <c r="AA324" s="217"/>
      <c r="AB324" s="217"/>
      <c r="AC324" s="217"/>
      <c r="AD324" s="217"/>
      <c r="AE324" s="217"/>
      <c r="AF324" s="217"/>
      <c r="AG324" s="217" t="s">
        <v>119</v>
      </c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7"/>
      <c r="AY324" s="217"/>
      <c r="AZ324" s="217"/>
      <c r="BA324" s="217"/>
      <c r="BB324" s="217"/>
      <c r="BC324" s="217"/>
      <c r="BD324" s="217"/>
      <c r="BE324" s="217"/>
      <c r="BF324" s="217"/>
      <c r="BG324" s="217"/>
      <c r="BH324" s="217"/>
    </row>
    <row r="325" spans="1:60" outlineLevel="1" x14ac:dyDescent="0.2">
      <c r="A325" s="247">
        <v>202</v>
      </c>
      <c r="B325" s="248" t="s">
        <v>569</v>
      </c>
      <c r="C325" s="262" t="s">
        <v>570</v>
      </c>
      <c r="D325" s="249" t="s">
        <v>268</v>
      </c>
      <c r="E325" s="250">
        <v>3</v>
      </c>
      <c r="F325" s="251"/>
      <c r="G325" s="252">
        <f>ROUND(E325*F325,2)</f>
        <v>0</v>
      </c>
      <c r="H325" s="251"/>
      <c r="I325" s="252">
        <f>ROUND(E325*H325,2)</f>
        <v>0</v>
      </c>
      <c r="J325" s="251"/>
      <c r="K325" s="252">
        <f>ROUND(E325*J325,2)</f>
        <v>0</v>
      </c>
      <c r="L325" s="252">
        <v>21</v>
      </c>
      <c r="M325" s="252">
        <f>G325*(1+L325/100)</f>
        <v>0</v>
      </c>
      <c r="N325" s="252">
        <v>6.8300000000000001E-3</v>
      </c>
      <c r="O325" s="252">
        <f>ROUND(E325*N325,2)</f>
        <v>0.02</v>
      </c>
      <c r="P325" s="252">
        <v>0</v>
      </c>
      <c r="Q325" s="252">
        <f>ROUND(E325*P325,2)</f>
        <v>0</v>
      </c>
      <c r="R325" s="252" t="s">
        <v>153</v>
      </c>
      <c r="S325" s="252" t="s">
        <v>154</v>
      </c>
      <c r="T325" s="253" t="s">
        <v>154</v>
      </c>
      <c r="U325" s="227">
        <v>1.29</v>
      </c>
      <c r="V325" s="227">
        <f>ROUND(E325*U325,2)</f>
        <v>3.87</v>
      </c>
      <c r="W325" s="227"/>
      <c r="X325" s="227" t="s">
        <v>118</v>
      </c>
      <c r="Y325" s="217"/>
      <c r="Z325" s="217"/>
      <c r="AA325" s="217"/>
      <c r="AB325" s="217"/>
      <c r="AC325" s="217"/>
      <c r="AD325" s="217"/>
      <c r="AE325" s="217"/>
      <c r="AF325" s="217"/>
      <c r="AG325" s="217" t="s">
        <v>119</v>
      </c>
      <c r="AH325" s="217"/>
      <c r="AI325" s="217"/>
      <c r="AJ325" s="217"/>
      <c r="AK325" s="217"/>
      <c r="AL325" s="217"/>
      <c r="AM325" s="217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7"/>
      <c r="AY325" s="217"/>
      <c r="AZ325" s="217"/>
      <c r="BA325" s="217"/>
      <c r="BB325" s="217"/>
      <c r="BC325" s="217"/>
      <c r="BD325" s="217"/>
      <c r="BE325" s="217"/>
      <c r="BF325" s="217"/>
      <c r="BG325" s="217"/>
      <c r="BH325" s="217"/>
    </row>
    <row r="326" spans="1:60" outlineLevel="1" x14ac:dyDescent="0.2">
      <c r="A326" s="247">
        <v>203</v>
      </c>
      <c r="B326" s="248" t="s">
        <v>571</v>
      </c>
      <c r="C326" s="262" t="s">
        <v>572</v>
      </c>
      <c r="D326" s="249" t="s">
        <v>268</v>
      </c>
      <c r="E326" s="250">
        <v>1</v>
      </c>
      <c r="F326" s="251"/>
      <c r="G326" s="252">
        <f>ROUND(E326*F326,2)</f>
        <v>0</v>
      </c>
      <c r="H326" s="251"/>
      <c r="I326" s="252">
        <f>ROUND(E326*H326,2)</f>
        <v>0</v>
      </c>
      <c r="J326" s="251"/>
      <c r="K326" s="252">
        <f>ROUND(E326*J326,2)</f>
        <v>0</v>
      </c>
      <c r="L326" s="252">
        <v>21</v>
      </c>
      <c r="M326" s="252">
        <f>G326*(1+L326/100)</f>
        <v>0</v>
      </c>
      <c r="N326" s="252">
        <v>8.8599999999999998E-3</v>
      </c>
      <c r="O326" s="252">
        <f>ROUND(E326*N326,2)</f>
        <v>0.01</v>
      </c>
      <c r="P326" s="252">
        <v>0</v>
      </c>
      <c r="Q326" s="252">
        <f>ROUND(E326*P326,2)</f>
        <v>0</v>
      </c>
      <c r="R326" s="252" t="s">
        <v>153</v>
      </c>
      <c r="S326" s="252" t="s">
        <v>154</v>
      </c>
      <c r="T326" s="253" t="s">
        <v>154</v>
      </c>
      <c r="U326" s="227">
        <v>1.5389999999999999</v>
      </c>
      <c r="V326" s="227">
        <f>ROUND(E326*U326,2)</f>
        <v>1.54</v>
      </c>
      <c r="W326" s="227"/>
      <c r="X326" s="227" t="s">
        <v>118</v>
      </c>
      <c r="Y326" s="217"/>
      <c r="Z326" s="217"/>
      <c r="AA326" s="217"/>
      <c r="AB326" s="217"/>
      <c r="AC326" s="217"/>
      <c r="AD326" s="217"/>
      <c r="AE326" s="217"/>
      <c r="AF326" s="217"/>
      <c r="AG326" s="217" t="s">
        <v>119</v>
      </c>
      <c r="AH326" s="217"/>
      <c r="AI326" s="217"/>
      <c r="AJ326" s="217"/>
      <c r="AK326" s="217"/>
      <c r="AL326" s="217"/>
      <c r="AM326" s="217"/>
      <c r="AN326" s="217"/>
      <c r="AO326" s="217"/>
      <c r="AP326" s="217"/>
      <c r="AQ326" s="217"/>
      <c r="AR326" s="217"/>
      <c r="AS326" s="217"/>
      <c r="AT326" s="217"/>
      <c r="AU326" s="217"/>
      <c r="AV326" s="217"/>
      <c r="AW326" s="217"/>
      <c r="AX326" s="217"/>
      <c r="AY326" s="217"/>
      <c r="AZ326" s="217"/>
      <c r="BA326" s="217"/>
      <c r="BB326" s="217"/>
      <c r="BC326" s="217"/>
      <c r="BD326" s="217"/>
      <c r="BE326" s="217"/>
      <c r="BF326" s="217"/>
      <c r="BG326" s="217"/>
      <c r="BH326" s="217"/>
    </row>
    <row r="327" spans="1:60" outlineLevel="1" x14ac:dyDescent="0.2">
      <c r="A327" s="247">
        <v>204</v>
      </c>
      <c r="B327" s="248" t="s">
        <v>573</v>
      </c>
      <c r="C327" s="262" t="s">
        <v>574</v>
      </c>
      <c r="D327" s="249" t="s">
        <v>115</v>
      </c>
      <c r="E327" s="250">
        <v>2</v>
      </c>
      <c r="F327" s="251"/>
      <c r="G327" s="252">
        <f>ROUND(E327*F327,2)</f>
        <v>0</v>
      </c>
      <c r="H327" s="251"/>
      <c r="I327" s="252">
        <f>ROUND(E327*H327,2)</f>
        <v>0</v>
      </c>
      <c r="J327" s="251"/>
      <c r="K327" s="252">
        <f>ROUND(E327*J327,2)</f>
        <v>0</v>
      </c>
      <c r="L327" s="252">
        <v>21</v>
      </c>
      <c r="M327" s="252">
        <f>G327*(1+L327/100)</f>
        <v>0</v>
      </c>
      <c r="N327" s="252">
        <v>3.0589999999999999E-2</v>
      </c>
      <c r="O327" s="252">
        <f>ROUND(E327*N327,2)</f>
        <v>0.06</v>
      </c>
      <c r="P327" s="252">
        <v>0</v>
      </c>
      <c r="Q327" s="252">
        <f>ROUND(E327*P327,2)</f>
        <v>0</v>
      </c>
      <c r="R327" s="252" t="s">
        <v>153</v>
      </c>
      <c r="S327" s="252" t="s">
        <v>154</v>
      </c>
      <c r="T327" s="253" t="s">
        <v>154</v>
      </c>
      <c r="U327" s="227">
        <v>1.425</v>
      </c>
      <c r="V327" s="227">
        <f>ROUND(E327*U327,2)</f>
        <v>2.85</v>
      </c>
      <c r="W327" s="227"/>
      <c r="X327" s="227" t="s">
        <v>118</v>
      </c>
      <c r="Y327" s="217"/>
      <c r="Z327" s="217"/>
      <c r="AA327" s="217"/>
      <c r="AB327" s="217"/>
      <c r="AC327" s="217"/>
      <c r="AD327" s="217"/>
      <c r="AE327" s="217"/>
      <c r="AF327" s="217"/>
      <c r="AG327" s="217" t="s">
        <v>119</v>
      </c>
      <c r="AH327" s="217"/>
      <c r="AI327" s="217"/>
      <c r="AJ327" s="217"/>
      <c r="AK327" s="217"/>
      <c r="AL327" s="217"/>
      <c r="AM327" s="217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17"/>
      <c r="AX327" s="217"/>
      <c r="AY327" s="217"/>
      <c r="AZ327" s="217"/>
      <c r="BA327" s="217"/>
      <c r="BB327" s="217"/>
      <c r="BC327" s="217"/>
      <c r="BD327" s="217"/>
      <c r="BE327" s="217"/>
      <c r="BF327" s="217"/>
      <c r="BG327" s="217"/>
      <c r="BH327" s="217"/>
    </row>
    <row r="328" spans="1:60" ht="22.5" outlineLevel="1" x14ac:dyDescent="0.2">
      <c r="A328" s="247">
        <v>205</v>
      </c>
      <c r="B328" s="248" t="s">
        <v>281</v>
      </c>
      <c r="C328" s="262" t="s">
        <v>282</v>
      </c>
      <c r="D328" s="249" t="s">
        <v>115</v>
      </c>
      <c r="E328" s="250">
        <v>1</v>
      </c>
      <c r="F328" s="251"/>
      <c r="G328" s="252">
        <f>ROUND(E328*F328,2)</f>
        <v>0</v>
      </c>
      <c r="H328" s="251"/>
      <c r="I328" s="252">
        <f>ROUND(E328*H328,2)</f>
        <v>0</v>
      </c>
      <c r="J328" s="251"/>
      <c r="K328" s="252">
        <f>ROUND(E328*J328,2)</f>
        <v>0</v>
      </c>
      <c r="L328" s="252">
        <v>21</v>
      </c>
      <c r="M328" s="252">
        <f>G328*(1+L328/100)</f>
        <v>0</v>
      </c>
      <c r="N328" s="252">
        <v>4.0239999999999998E-2</v>
      </c>
      <c r="O328" s="252">
        <f>ROUND(E328*N328,2)</f>
        <v>0.04</v>
      </c>
      <c r="P328" s="252">
        <v>0</v>
      </c>
      <c r="Q328" s="252">
        <f>ROUND(E328*P328,2)</f>
        <v>0</v>
      </c>
      <c r="R328" s="252" t="s">
        <v>153</v>
      </c>
      <c r="S328" s="252" t="s">
        <v>154</v>
      </c>
      <c r="T328" s="253" t="s">
        <v>154</v>
      </c>
      <c r="U328" s="227">
        <v>2.34</v>
      </c>
      <c r="V328" s="227">
        <f>ROUND(E328*U328,2)</f>
        <v>2.34</v>
      </c>
      <c r="W328" s="227"/>
      <c r="X328" s="227" t="s">
        <v>118</v>
      </c>
      <c r="Y328" s="217"/>
      <c r="Z328" s="217"/>
      <c r="AA328" s="217"/>
      <c r="AB328" s="217"/>
      <c r="AC328" s="217"/>
      <c r="AD328" s="217"/>
      <c r="AE328" s="217"/>
      <c r="AF328" s="217"/>
      <c r="AG328" s="217" t="s">
        <v>119</v>
      </c>
      <c r="AH328" s="217"/>
      <c r="AI328" s="217"/>
      <c r="AJ328" s="217"/>
      <c r="AK328" s="217"/>
      <c r="AL328" s="217"/>
      <c r="AM328" s="217"/>
      <c r="AN328" s="217"/>
      <c r="AO328" s="217"/>
      <c r="AP328" s="217"/>
      <c r="AQ328" s="217"/>
      <c r="AR328" s="217"/>
      <c r="AS328" s="217"/>
      <c r="AT328" s="217"/>
      <c r="AU328" s="217"/>
      <c r="AV328" s="217"/>
      <c r="AW328" s="217"/>
      <c r="AX328" s="217"/>
      <c r="AY328" s="217"/>
      <c r="AZ328" s="217"/>
      <c r="BA328" s="217"/>
      <c r="BB328" s="217"/>
      <c r="BC328" s="217"/>
      <c r="BD328" s="217"/>
      <c r="BE328" s="217"/>
      <c r="BF328" s="217"/>
      <c r="BG328" s="217"/>
      <c r="BH328" s="217"/>
    </row>
    <row r="329" spans="1:60" outlineLevel="1" x14ac:dyDescent="0.2">
      <c r="A329" s="247">
        <v>206</v>
      </c>
      <c r="B329" s="248" t="s">
        <v>288</v>
      </c>
      <c r="C329" s="262" t="s">
        <v>289</v>
      </c>
      <c r="D329" s="249" t="s">
        <v>268</v>
      </c>
      <c r="E329" s="250">
        <v>4</v>
      </c>
      <c r="F329" s="251"/>
      <c r="G329" s="252">
        <f>ROUND(E329*F329,2)</f>
        <v>0</v>
      </c>
      <c r="H329" s="251"/>
      <c r="I329" s="252">
        <f>ROUND(E329*H329,2)</f>
        <v>0</v>
      </c>
      <c r="J329" s="251"/>
      <c r="K329" s="252">
        <f>ROUND(E329*J329,2)</f>
        <v>0</v>
      </c>
      <c r="L329" s="252">
        <v>21</v>
      </c>
      <c r="M329" s="252">
        <f>G329*(1+L329/100)</f>
        <v>0</v>
      </c>
      <c r="N329" s="252">
        <v>8.4600000000000005E-3</v>
      </c>
      <c r="O329" s="252">
        <f>ROUND(E329*N329,2)</f>
        <v>0.03</v>
      </c>
      <c r="P329" s="252">
        <v>0</v>
      </c>
      <c r="Q329" s="252">
        <f>ROUND(E329*P329,2)</f>
        <v>0</v>
      </c>
      <c r="R329" s="252" t="s">
        <v>153</v>
      </c>
      <c r="S329" s="252" t="s">
        <v>154</v>
      </c>
      <c r="T329" s="253" t="s">
        <v>154</v>
      </c>
      <c r="U329" s="227">
        <v>0.95699999999999996</v>
      </c>
      <c r="V329" s="227">
        <f>ROUND(E329*U329,2)</f>
        <v>3.83</v>
      </c>
      <c r="W329" s="227"/>
      <c r="X329" s="227" t="s">
        <v>118</v>
      </c>
      <c r="Y329" s="217"/>
      <c r="Z329" s="217"/>
      <c r="AA329" s="217"/>
      <c r="AB329" s="217"/>
      <c r="AC329" s="217"/>
      <c r="AD329" s="217"/>
      <c r="AE329" s="217"/>
      <c r="AF329" s="217"/>
      <c r="AG329" s="217" t="s">
        <v>119</v>
      </c>
      <c r="AH329" s="217"/>
      <c r="AI329" s="217"/>
      <c r="AJ329" s="217"/>
      <c r="AK329" s="217"/>
      <c r="AL329" s="217"/>
      <c r="AM329" s="217"/>
      <c r="AN329" s="217"/>
      <c r="AO329" s="217"/>
      <c r="AP329" s="217"/>
      <c r="AQ329" s="217"/>
      <c r="AR329" s="217"/>
      <c r="AS329" s="217"/>
      <c r="AT329" s="217"/>
      <c r="AU329" s="217"/>
      <c r="AV329" s="217"/>
      <c r="AW329" s="217"/>
      <c r="AX329" s="217"/>
      <c r="AY329" s="217"/>
      <c r="AZ329" s="217"/>
      <c r="BA329" s="217"/>
      <c r="BB329" s="217"/>
      <c r="BC329" s="217"/>
      <c r="BD329" s="217"/>
      <c r="BE329" s="217"/>
      <c r="BF329" s="217"/>
      <c r="BG329" s="217"/>
      <c r="BH329" s="217"/>
    </row>
    <row r="330" spans="1:60" outlineLevel="1" x14ac:dyDescent="0.2">
      <c r="A330" s="238">
        <v>207</v>
      </c>
      <c r="B330" s="239" t="s">
        <v>290</v>
      </c>
      <c r="C330" s="260" t="s">
        <v>291</v>
      </c>
      <c r="D330" s="240" t="s">
        <v>268</v>
      </c>
      <c r="E330" s="241">
        <v>9</v>
      </c>
      <c r="F330" s="242"/>
      <c r="G330" s="243">
        <f>ROUND(E330*F330,2)</f>
        <v>0</v>
      </c>
      <c r="H330" s="242"/>
      <c r="I330" s="243">
        <f>ROUND(E330*H330,2)</f>
        <v>0</v>
      </c>
      <c r="J330" s="242"/>
      <c r="K330" s="243">
        <f>ROUND(E330*J330,2)</f>
        <v>0</v>
      </c>
      <c r="L330" s="243">
        <v>21</v>
      </c>
      <c r="M330" s="243">
        <f>G330*(1+L330/100)</f>
        <v>0</v>
      </c>
      <c r="N330" s="243">
        <v>1.013E-2</v>
      </c>
      <c r="O330" s="243">
        <f>ROUND(E330*N330,2)</f>
        <v>0.09</v>
      </c>
      <c r="P330" s="243">
        <v>0</v>
      </c>
      <c r="Q330" s="243">
        <f>ROUND(E330*P330,2)</f>
        <v>0</v>
      </c>
      <c r="R330" s="243" t="s">
        <v>153</v>
      </c>
      <c r="S330" s="243" t="s">
        <v>154</v>
      </c>
      <c r="T330" s="244" t="s">
        <v>154</v>
      </c>
      <c r="U330" s="227">
        <v>1.726</v>
      </c>
      <c r="V330" s="227">
        <f>ROUND(E330*U330,2)</f>
        <v>15.53</v>
      </c>
      <c r="W330" s="227"/>
      <c r="X330" s="227" t="s">
        <v>118</v>
      </c>
      <c r="Y330" s="217"/>
      <c r="Z330" s="217"/>
      <c r="AA330" s="217"/>
      <c r="AB330" s="217"/>
      <c r="AC330" s="217"/>
      <c r="AD330" s="217"/>
      <c r="AE330" s="217"/>
      <c r="AF330" s="217"/>
      <c r="AG330" s="217" t="s">
        <v>119</v>
      </c>
      <c r="AH330" s="217"/>
      <c r="AI330" s="217"/>
      <c r="AJ330" s="217"/>
      <c r="AK330" s="217"/>
      <c r="AL330" s="217"/>
      <c r="AM330" s="217"/>
      <c r="AN330" s="217"/>
      <c r="AO330" s="217"/>
      <c r="AP330" s="217"/>
      <c r="AQ330" s="217"/>
      <c r="AR330" s="217"/>
      <c r="AS330" s="217"/>
      <c r="AT330" s="217"/>
      <c r="AU330" s="217"/>
      <c r="AV330" s="217"/>
      <c r="AW330" s="217"/>
      <c r="AX330" s="217"/>
      <c r="AY330" s="217"/>
      <c r="AZ330" s="217"/>
      <c r="BA330" s="217"/>
      <c r="BB330" s="217"/>
      <c r="BC330" s="217"/>
      <c r="BD330" s="217"/>
      <c r="BE330" s="217"/>
      <c r="BF330" s="217"/>
      <c r="BG330" s="217"/>
      <c r="BH330" s="217"/>
    </row>
    <row r="331" spans="1:60" outlineLevel="1" x14ac:dyDescent="0.2">
      <c r="A331" s="224"/>
      <c r="B331" s="225"/>
      <c r="C331" s="266" t="s">
        <v>295</v>
      </c>
      <c r="D331" s="229"/>
      <c r="E331" s="230">
        <v>9</v>
      </c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17"/>
      <c r="Z331" s="217"/>
      <c r="AA331" s="217"/>
      <c r="AB331" s="217"/>
      <c r="AC331" s="217"/>
      <c r="AD331" s="217"/>
      <c r="AE331" s="217"/>
      <c r="AF331" s="217"/>
      <c r="AG331" s="217" t="s">
        <v>251</v>
      </c>
      <c r="AH331" s="217">
        <v>0</v>
      </c>
      <c r="AI331" s="217"/>
      <c r="AJ331" s="217"/>
      <c r="AK331" s="217"/>
      <c r="AL331" s="217"/>
      <c r="AM331" s="217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17"/>
      <c r="AY331" s="217"/>
      <c r="AZ331" s="217"/>
      <c r="BA331" s="217"/>
      <c r="BB331" s="217"/>
      <c r="BC331" s="217"/>
      <c r="BD331" s="217"/>
      <c r="BE331" s="217"/>
      <c r="BF331" s="217"/>
      <c r="BG331" s="217"/>
      <c r="BH331" s="217"/>
    </row>
    <row r="332" spans="1:60" ht="22.5" outlineLevel="1" x14ac:dyDescent="0.2">
      <c r="A332" s="247">
        <v>208</v>
      </c>
      <c r="B332" s="248" t="s">
        <v>303</v>
      </c>
      <c r="C332" s="262" t="s">
        <v>304</v>
      </c>
      <c r="D332" s="249" t="s">
        <v>115</v>
      </c>
      <c r="E332" s="250">
        <v>4</v>
      </c>
      <c r="F332" s="251"/>
      <c r="G332" s="252">
        <f>ROUND(E332*F332,2)</f>
        <v>0</v>
      </c>
      <c r="H332" s="251"/>
      <c r="I332" s="252">
        <f>ROUND(E332*H332,2)</f>
        <v>0</v>
      </c>
      <c r="J332" s="251"/>
      <c r="K332" s="252">
        <f>ROUND(E332*J332,2)</f>
        <v>0</v>
      </c>
      <c r="L332" s="252">
        <v>21</v>
      </c>
      <c r="M332" s="252">
        <f>G332*(1+L332/100)</f>
        <v>0</v>
      </c>
      <c r="N332" s="252">
        <v>6.0400000000000002E-3</v>
      </c>
      <c r="O332" s="252">
        <f>ROUND(E332*N332,2)</f>
        <v>0.02</v>
      </c>
      <c r="P332" s="252">
        <v>0</v>
      </c>
      <c r="Q332" s="252">
        <f>ROUND(E332*P332,2)</f>
        <v>0</v>
      </c>
      <c r="R332" s="252" t="s">
        <v>153</v>
      </c>
      <c r="S332" s="252" t="s">
        <v>154</v>
      </c>
      <c r="T332" s="253" t="s">
        <v>154</v>
      </c>
      <c r="U332" s="227">
        <v>0.251</v>
      </c>
      <c r="V332" s="227">
        <f>ROUND(E332*U332,2)</f>
        <v>1</v>
      </c>
      <c r="W332" s="227"/>
      <c r="X332" s="227" t="s">
        <v>118</v>
      </c>
      <c r="Y332" s="217"/>
      <c r="Z332" s="217"/>
      <c r="AA332" s="217"/>
      <c r="AB332" s="217"/>
      <c r="AC332" s="217"/>
      <c r="AD332" s="217"/>
      <c r="AE332" s="217"/>
      <c r="AF332" s="217"/>
      <c r="AG332" s="217" t="s">
        <v>119</v>
      </c>
      <c r="AH332" s="217"/>
      <c r="AI332" s="217"/>
      <c r="AJ332" s="217"/>
      <c r="AK332" s="217"/>
      <c r="AL332" s="217"/>
      <c r="AM332" s="217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17"/>
      <c r="AY332" s="217"/>
      <c r="AZ332" s="217"/>
      <c r="BA332" s="217"/>
      <c r="BB332" s="217"/>
      <c r="BC332" s="217"/>
      <c r="BD332" s="217"/>
      <c r="BE332" s="217"/>
      <c r="BF332" s="217"/>
      <c r="BG332" s="217"/>
      <c r="BH332" s="217"/>
    </row>
    <row r="333" spans="1:60" ht="22.5" outlineLevel="1" x14ac:dyDescent="0.2">
      <c r="A333" s="247">
        <v>209</v>
      </c>
      <c r="B333" s="248" t="s">
        <v>305</v>
      </c>
      <c r="C333" s="262" t="s">
        <v>306</v>
      </c>
      <c r="D333" s="249" t="s">
        <v>115</v>
      </c>
      <c r="E333" s="250">
        <v>6</v>
      </c>
      <c r="F333" s="251"/>
      <c r="G333" s="252">
        <f>ROUND(E333*F333,2)</f>
        <v>0</v>
      </c>
      <c r="H333" s="251"/>
      <c r="I333" s="252">
        <f>ROUND(E333*H333,2)</f>
        <v>0</v>
      </c>
      <c r="J333" s="251"/>
      <c r="K333" s="252">
        <f>ROUND(E333*J333,2)</f>
        <v>0</v>
      </c>
      <c r="L333" s="252">
        <v>21</v>
      </c>
      <c r="M333" s="252">
        <f>G333*(1+L333/100)</f>
        <v>0</v>
      </c>
      <c r="N333" s="252">
        <v>7.0800000000000004E-3</v>
      </c>
      <c r="O333" s="252">
        <f>ROUND(E333*N333,2)</f>
        <v>0.04</v>
      </c>
      <c r="P333" s="252">
        <v>0</v>
      </c>
      <c r="Q333" s="252">
        <f>ROUND(E333*P333,2)</f>
        <v>0</v>
      </c>
      <c r="R333" s="252" t="s">
        <v>153</v>
      </c>
      <c r="S333" s="252" t="s">
        <v>154</v>
      </c>
      <c r="T333" s="253" t="s">
        <v>154</v>
      </c>
      <c r="U333" s="227">
        <v>0.26100000000000001</v>
      </c>
      <c r="V333" s="227">
        <f>ROUND(E333*U333,2)</f>
        <v>1.57</v>
      </c>
      <c r="W333" s="227"/>
      <c r="X333" s="227" t="s">
        <v>118</v>
      </c>
      <c r="Y333" s="217"/>
      <c r="Z333" s="217"/>
      <c r="AA333" s="217"/>
      <c r="AB333" s="217"/>
      <c r="AC333" s="217"/>
      <c r="AD333" s="217"/>
      <c r="AE333" s="217"/>
      <c r="AF333" s="217"/>
      <c r="AG333" s="217" t="s">
        <v>119</v>
      </c>
      <c r="AH333" s="217"/>
      <c r="AI333" s="217"/>
      <c r="AJ333" s="217"/>
      <c r="AK333" s="217"/>
      <c r="AL333" s="217"/>
      <c r="AM333" s="217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7"/>
      <c r="AY333" s="217"/>
      <c r="AZ333" s="217"/>
      <c r="BA333" s="217"/>
      <c r="BB333" s="217"/>
      <c r="BC333" s="217"/>
      <c r="BD333" s="217"/>
      <c r="BE333" s="217"/>
      <c r="BF333" s="217"/>
      <c r="BG333" s="217"/>
      <c r="BH333" s="217"/>
    </row>
    <row r="334" spans="1:60" ht="22.5" outlineLevel="1" x14ac:dyDescent="0.2">
      <c r="A334" s="247">
        <v>210</v>
      </c>
      <c r="B334" s="248" t="s">
        <v>313</v>
      </c>
      <c r="C334" s="262" t="s">
        <v>314</v>
      </c>
      <c r="D334" s="249" t="s">
        <v>115</v>
      </c>
      <c r="E334" s="250">
        <v>3</v>
      </c>
      <c r="F334" s="251"/>
      <c r="G334" s="252">
        <f>ROUND(E334*F334,2)</f>
        <v>0</v>
      </c>
      <c r="H334" s="251"/>
      <c r="I334" s="252">
        <f>ROUND(E334*H334,2)</f>
        <v>0</v>
      </c>
      <c r="J334" s="251"/>
      <c r="K334" s="252">
        <f>ROUND(E334*J334,2)</f>
        <v>0</v>
      </c>
      <c r="L334" s="252">
        <v>21</v>
      </c>
      <c r="M334" s="252">
        <f>G334*(1+L334/100)</f>
        <v>0</v>
      </c>
      <c r="N334" s="252">
        <v>7.7299999999999999E-3</v>
      </c>
      <c r="O334" s="252">
        <f>ROUND(E334*N334,2)</f>
        <v>0.02</v>
      </c>
      <c r="P334" s="252">
        <v>0</v>
      </c>
      <c r="Q334" s="252">
        <f>ROUND(E334*P334,2)</f>
        <v>0</v>
      </c>
      <c r="R334" s="252" t="s">
        <v>153</v>
      </c>
      <c r="S334" s="252" t="s">
        <v>154</v>
      </c>
      <c r="T334" s="253" t="s">
        <v>154</v>
      </c>
      <c r="U334" s="227">
        <v>0.26100000000000001</v>
      </c>
      <c r="V334" s="227">
        <f>ROUND(E334*U334,2)</f>
        <v>0.78</v>
      </c>
      <c r="W334" s="227"/>
      <c r="X334" s="227" t="s">
        <v>118</v>
      </c>
      <c r="Y334" s="217"/>
      <c r="Z334" s="217"/>
      <c r="AA334" s="217"/>
      <c r="AB334" s="217"/>
      <c r="AC334" s="217"/>
      <c r="AD334" s="217"/>
      <c r="AE334" s="217"/>
      <c r="AF334" s="217"/>
      <c r="AG334" s="217" t="s">
        <v>119</v>
      </c>
      <c r="AH334" s="217"/>
      <c r="AI334" s="217"/>
      <c r="AJ334" s="217"/>
      <c r="AK334" s="217"/>
      <c r="AL334" s="217"/>
      <c r="AM334" s="217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7"/>
      <c r="AY334" s="217"/>
      <c r="AZ334" s="217"/>
      <c r="BA334" s="217"/>
      <c r="BB334" s="217"/>
      <c r="BC334" s="217"/>
      <c r="BD334" s="217"/>
      <c r="BE334" s="217"/>
      <c r="BF334" s="217"/>
      <c r="BG334" s="217"/>
      <c r="BH334" s="217"/>
    </row>
    <row r="335" spans="1:60" outlineLevel="1" x14ac:dyDescent="0.2">
      <c r="A335" s="247">
        <v>211</v>
      </c>
      <c r="B335" s="248" t="s">
        <v>317</v>
      </c>
      <c r="C335" s="262" t="s">
        <v>318</v>
      </c>
      <c r="D335" s="249" t="s">
        <v>115</v>
      </c>
      <c r="E335" s="250">
        <v>88</v>
      </c>
      <c r="F335" s="251"/>
      <c r="G335" s="252">
        <f>ROUND(E335*F335,2)</f>
        <v>0</v>
      </c>
      <c r="H335" s="251"/>
      <c r="I335" s="252">
        <f>ROUND(E335*H335,2)</f>
        <v>0</v>
      </c>
      <c r="J335" s="251"/>
      <c r="K335" s="252">
        <f>ROUND(E335*J335,2)</f>
        <v>0</v>
      </c>
      <c r="L335" s="252">
        <v>21</v>
      </c>
      <c r="M335" s="252">
        <f>G335*(1+L335/100)</f>
        <v>0</v>
      </c>
      <c r="N335" s="252">
        <v>0</v>
      </c>
      <c r="O335" s="252">
        <f>ROUND(E335*N335,2)</f>
        <v>0</v>
      </c>
      <c r="P335" s="252">
        <v>0</v>
      </c>
      <c r="Q335" s="252">
        <f>ROUND(E335*P335,2)</f>
        <v>0</v>
      </c>
      <c r="R335" s="252" t="s">
        <v>153</v>
      </c>
      <c r="S335" s="252" t="s">
        <v>154</v>
      </c>
      <c r="T335" s="253" t="s">
        <v>154</v>
      </c>
      <c r="U335" s="227">
        <v>0.16500000000000001</v>
      </c>
      <c r="V335" s="227">
        <f>ROUND(E335*U335,2)</f>
        <v>14.52</v>
      </c>
      <c r="W335" s="227"/>
      <c r="X335" s="227" t="s">
        <v>118</v>
      </c>
      <c r="Y335" s="217"/>
      <c r="Z335" s="217"/>
      <c r="AA335" s="217"/>
      <c r="AB335" s="217"/>
      <c r="AC335" s="217"/>
      <c r="AD335" s="217"/>
      <c r="AE335" s="217"/>
      <c r="AF335" s="217"/>
      <c r="AG335" s="217" t="s">
        <v>119</v>
      </c>
      <c r="AH335" s="217"/>
      <c r="AI335" s="217"/>
      <c r="AJ335" s="217"/>
      <c r="AK335" s="217"/>
      <c r="AL335" s="217"/>
      <c r="AM335" s="217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7"/>
      <c r="AY335" s="217"/>
      <c r="AZ335" s="217"/>
      <c r="BA335" s="217"/>
      <c r="BB335" s="217"/>
      <c r="BC335" s="217"/>
      <c r="BD335" s="217"/>
      <c r="BE335" s="217"/>
      <c r="BF335" s="217"/>
      <c r="BG335" s="217"/>
      <c r="BH335" s="217"/>
    </row>
    <row r="336" spans="1:60" outlineLevel="1" x14ac:dyDescent="0.2">
      <c r="A336" s="247">
        <v>212</v>
      </c>
      <c r="B336" s="248" t="s">
        <v>319</v>
      </c>
      <c r="C336" s="262" t="s">
        <v>320</v>
      </c>
      <c r="D336" s="249" t="s">
        <v>115</v>
      </c>
      <c r="E336" s="250">
        <v>45</v>
      </c>
      <c r="F336" s="251"/>
      <c r="G336" s="252">
        <f>ROUND(E336*F336,2)</f>
        <v>0</v>
      </c>
      <c r="H336" s="251"/>
      <c r="I336" s="252">
        <f>ROUND(E336*H336,2)</f>
        <v>0</v>
      </c>
      <c r="J336" s="251"/>
      <c r="K336" s="252">
        <f>ROUND(E336*J336,2)</f>
        <v>0</v>
      </c>
      <c r="L336" s="252">
        <v>21</v>
      </c>
      <c r="M336" s="252">
        <f>G336*(1+L336/100)</f>
        <v>0</v>
      </c>
      <c r="N336" s="252">
        <v>0</v>
      </c>
      <c r="O336" s="252">
        <f>ROUND(E336*N336,2)</f>
        <v>0</v>
      </c>
      <c r="P336" s="252">
        <v>0</v>
      </c>
      <c r="Q336" s="252">
        <f>ROUND(E336*P336,2)</f>
        <v>0</v>
      </c>
      <c r="R336" s="252" t="s">
        <v>153</v>
      </c>
      <c r="S336" s="252" t="s">
        <v>154</v>
      </c>
      <c r="T336" s="253" t="s">
        <v>154</v>
      </c>
      <c r="U336" s="227">
        <v>0.16500000000000001</v>
      </c>
      <c r="V336" s="227">
        <f>ROUND(E336*U336,2)</f>
        <v>7.43</v>
      </c>
      <c r="W336" s="227"/>
      <c r="X336" s="227" t="s">
        <v>118</v>
      </c>
      <c r="Y336" s="217"/>
      <c r="Z336" s="217"/>
      <c r="AA336" s="217"/>
      <c r="AB336" s="217"/>
      <c r="AC336" s="217"/>
      <c r="AD336" s="217"/>
      <c r="AE336" s="217"/>
      <c r="AF336" s="217"/>
      <c r="AG336" s="217" t="s">
        <v>119</v>
      </c>
      <c r="AH336" s="217"/>
      <c r="AI336" s="217"/>
      <c r="AJ336" s="217"/>
      <c r="AK336" s="217"/>
      <c r="AL336" s="217"/>
      <c r="AM336" s="217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7"/>
      <c r="AY336" s="217"/>
      <c r="AZ336" s="217"/>
      <c r="BA336" s="217"/>
      <c r="BB336" s="217"/>
      <c r="BC336" s="217"/>
      <c r="BD336" s="217"/>
      <c r="BE336" s="217"/>
      <c r="BF336" s="217"/>
      <c r="BG336" s="217"/>
      <c r="BH336" s="217"/>
    </row>
    <row r="337" spans="1:60" outlineLevel="1" x14ac:dyDescent="0.2">
      <c r="A337" s="238">
        <v>213</v>
      </c>
      <c r="B337" s="239" t="s">
        <v>321</v>
      </c>
      <c r="C337" s="260" t="s">
        <v>322</v>
      </c>
      <c r="D337" s="240" t="s">
        <v>115</v>
      </c>
      <c r="E337" s="241">
        <v>191</v>
      </c>
      <c r="F337" s="242"/>
      <c r="G337" s="243">
        <f>ROUND(E337*F337,2)</f>
        <v>0</v>
      </c>
      <c r="H337" s="242"/>
      <c r="I337" s="243">
        <f>ROUND(E337*H337,2)</f>
        <v>0</v>
      </c>
      <c r="J337" s="242"/>
      <c r="K337" s="243">
        <f>ROUND(E337*J337,2)</f>
        <v>0</v>
      </c>
      <c r="L337" s="243">
        <v>21</v>
      </c>
      <c r="M337" s="243">
        <f>G337*(1+L337/100)</f>
        <v>0</v>
      </c>
      <c r="N337" s="243">
        <v>0</v>
      </c>
      <c r="O337" s="243">
        <f>ROUND(E337*N337,2)</f>
        <v>0</v>
      </c>
      <c r="P337" s="243">
        <v>0</v>
      </c>
      <c r="Q337" s="243">
        <f>ROUND(E337*P337,2)</f>
        <v>0</v>
      </c>
      <c r="R337" s="243" t="s">
        <v>153</v>
      </c>
      <c r="S337" s="243" t="s">
        <v>154</v>
      </c>
      <c r="T337" s="244" t="s">
        <v>154</v>
      </c>
      <c r="U337" s="227">
        <v>0.20599999999999999</v>
      </c>
      <c r="V337" s="227">
        <f>ROUND(E337*U337,2)</f>
        <v>39.35</v>
      </c>
      <c r="W337" s="227"/>
      <c r="X337" s="227" t="s">
        <v>118</v>
      </c>
      <c r="Y337" s="217"/>
      <c r="Z337" s="217"/>
      <c r="AA337" s="217"/>
      <c r="AB337" s="217"/>
      <c r="AC337" s="217"/>
      <c r="AD337" s="217"/>
      <c r="AE337" s="217"/>
      <c r="AF337" s="217"/>
      <c r="AG337" s="217" t="s">
        <v>119</v>
      </c>
      <c r="AH337" s="217"/>
      <c r="AI337" s="217"/>
      <c r="AJ337" s="217"/>
      <c r="AK337" s="217"/>
      <c r="AL337" s="217"/>
      <c r="AM337" s="217"/>
      <c r="AN337" s="217"/>
      <c r="AO337" s="217"/>
      <c r="AP337" s="217"/>
      <c r="AQ337" s="217"/>
      <c r="AR337" s="217"/>
      <c r="AS337" s="217"/>
      <c r="AT337" s="217"/>
      <c r="AU337" s="217"/>
      <c r="AV337" s="217"/>
      <c r="AW337" s="217"/>
      <c r="AX337" s="217"/>
      <c r="AY337" s="217"/>
      <c r="AZ337" s="217"/>
      <c r="BA337" s="217"/>
      <c r="BB337" s="217"/>
      <c r="BC337" s="217"/>
      <c r="BD337" s="217"/>
      <c r="BE337" s="217"/>
      <c r="BF337" s="217"/>
      <c r="BG337" s="217"/>
      <c r="BH337" s="217"/>
    </row>
    <row r="338" spans="1:60" outlineLevel="1" x14ac:dyDescent="0.2">
      <c r="A338" s="224"/>
      <c r="B338" s="225"/>
      <c r="C338" s="266" t="s">
        <v>575</v>
      </c>
      <c r="D338" s="229"/>
      <c r="E338" s="230">
        <v>191</v>
      </c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17"/>
      <c r="Z338" s="217"/>
      <c r="AA338" s="217"/>
      <c r="AB338" s="217"/>
      <c r="AC338" s="217"/>
      <c r="AD338" s="217"/>
      <c r="AE338" s="217"/>
      <c r="AF338" s="217"/>
      <c r="AG338" s="217" t="s">
        <v>251</v>
      </c>
      <c r="AH338" s="217">
        <v>0</v>
      </c>
      <c r="AI338" s="217"/>
      <c r="AJ338" s="217"/>
      <c r="AK338" s="217"/>
      <c r="AL338" s="217"/>
      <c r="AM338" s="217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7"/>
      <c r="AY338" s="217"/>
      <c r="AZ338" s="217"/>
      <c r="BA338" s="217"/>
      <c r="BB338" s="217"/>
      <c r="BC338" s="217"/>
      <c r="BD338" s="217"/>
      <c r="BE338" s="217"/>
      <c r="BF338" s="217"/>
      <c r="BG338" s="217"/>
      <c r="BH338" s="217"/>
    </row>
    <row r="339" spans="1:60" outlineLevel="1" x14ac:dyDescent="0.2">
      <c r="A339" s="247">
        <v>214</v>
      </c>
      <c r="B339" s="248" t="s">
        <v>324</v>
      </c>
      <c r="C339" s="262" t="s">
        <v>325</v>
      </c>
      <c r="D339" s="249" t="s">
        <v>115</v>
      </c>
      <c r="E339" s="250">
        <v>1</v>
      </c>
      <c r="F339" s="251"/>
      <c r="G339" s="252">
        <f>ROUND(E339*F339,2)</f>
        <v>0</v>
      </c>
      <c r="H339" s="251"/>
      <c r="I339" s="252">
        <f>ROUND(E339*H339,2)</f>
        <v>0</v>
      </c>
      <c r="J339" s="251"/>
      <c r="K339" s="252">
        <f>ROUND(E339*J339,2)</f>
        <v>0</v>
      </c>
      <c r="L339" s="252">
        <v>21</v>
      </c>
      <c r="M339" s="252">
        <f>G339*(1+L339/100)</f>
        <v>0</v>
      </c>
      <c r="N339" s="252">
        <v>0</v>
      </c>
      <c r="O339" s="252">
        <f>ROUND(E339*N339,2)</f>
        <v>0</v>
      </c>
      <c r="P339" s="252">
        <v>0</v>
      </c>
      <c r="Q339" s="252">
        <f>ROUND(E339*P339,2)</f>
        <v>0</v>
      </c>
      <c r="R339" s="252" t="s">
        <v>153</v>
      </c>
      <c r="S339" s="252" t="s">
        <v>154</v>
      </c>
      <c r="T339" s="253" t="s">
        <v>154</v>
      </c>
      <c r="U339" s="227">
        <v>0.22700000000000001</v>
      </c>
      <c r="V339" s="227">
        <f>ROUND(E339*U339,2)</f>
        <v>0.23</v>
      </c>
      <c r="W339" s="227"/>
      <c r="X339" s="227" t="s">
        <v>118</v>
      </c>
      <c r="Y339" s="217"/>
      <c r="Z339" s="217"/>
      <c r="AA339" s="217"/>
      <c r="AB339" s="217"/>
      <c r="AC339" s="217"/>
      <c r="AD339" s="217"/>
      <c r="AE339" s="217"/>
      <c r="AF339" s="217"/>
      <c r="AG339" s="217" t="s">
        <v>119</v>
      </c>
      <c r="AH339" s="217"/>
      <c r="AI339" s="217"/>
      <c r="AJ339" s="217"/>
      <c r="AK339" s="217"/>
      <c r="AL339" s="217"/>
      <c r="AM339" s="217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7"/>
      <c r="AY339" s="217"/>
      <c r="AZ339" s="217"/>
      <c r="BA339" s="217"/>
      <c r="BB339" s="217"/>
      <c r="BC339" s="217"/>
      <c r="BD339" s="217"/>
      <c r="BE339" s="217"/>
      <c r="BF339" s="217"/>
      <c r="BG339" s="217"/>
      <c r="BH339" s="217"/>
    </row>
    <row r="340" spans="1:60" outlineLevel="1" x14ac:dyDescent="0.2">
      <c r="A340" s="247">
        <v>215</v>
      </c>
      <c r="B340" s="248" t="s">
        <v>329</v>
      </c>
      <c r="C340" s="262" t="s">
        <v>330</v>
      </c>
      <c r="D340" s="249" t="s">
        <v>115</v>
      </c>
      <c r="E340" s="250">
        <v>2</v>
      </c>
      <c r="F340" s="251"/>
      <c r="G340" s="252">
        <f>ROUND(E340*F340,2)</f>
        <v>0</v>
      </c>
      <c r="H340" s="251"/>
      <c r="I340" s="252">
        <f>ROUND(E340*H340,2)</f>
        <v>0</v>
      </c>
      <c r="J340" s="251"/>
      <c r="K340" s="252">
        <f>ROUND(E340*J340,2)</f>
        <v>0</v>
      </c>
      <c r="L340" s="252">
        <v>21</v>
      </c>
      <c r="M340" s="252">
        <f>G340*(1+L340/100)</f>
        <v>0</v>
      </c>
      <c r="N340" s="252">
        <v>0</v>
      </c>
      <c r="O340" s="252">
        <f>ROUND(E340*N340,2)</f>
        <v>0</v>
      </c>
      <c r="P340" s="252">
        <v>0</v>
      </c>
      <c r="Q340" s="252">
        <f>ROUND(E340*P340,2)</f>
        <v>0</v>
      </c>
      <c r="R340" s="252" t="s">
        <v>153</v>
      </c>
      <c r="S340" s="252" t="s">
        <v>154</v>
      </c>
      <c r="T340" s="253" t="s">
        <v>154</v>
      </c>
      <c r="U340" s="227">
        <v>0.35</v>
      </c>
      <c r="V340" s="227">
        <f>ROUND(E340*U340,2)</f>
        <v>0.7</v>
      </c>
      <c r="W340" s="227"/>
      <c r="X340" s="227" t="s">
        <v>118</v>
      </c>
      <c r="Y340" s="217"/>
      <c r="Z340" s="217"/>
      <c r="AA340" s="217"/>
      <c r="AB340" s="217"/>
      <c r="AC340" s="217"/>
      <c r="AD340" s="217"/>
      <c r="AE340" s="217"/>
      <c r="AF340" s="217"/>
      <c r="AG340" s="217" t="s">
        <v>119</v>
      </c>
      <c r="AH340" s="217"/>
      <c r="AI340" s="217"/>
      <c r="AJ340" s="217"/>
      <c r="AK340" s="217"/>
      <c r="AL340" s="217"/>
      <c r="AM340" s="217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7"/>
      <c r="AY340" s="217"/>
      <c r="AZ340" s="217"/>
      <c r="BA340" s="217"/>
      <c r="BB340" s="217"/>
      <c r="BC340" s="217"/>
      <c r="BD340" s="217"/>
      <c r="BE340" s="217"/>
      <c r="BF340" s="217"/>
      <c r="BG340" s="217"/>
      <c r="BH340" s="217"/>
    </row>
    <row r="341" spans="1:60" outlineLevel="1" x14ac:dyDescent="0.2">
      <c r="A341" s="247">
        <v>216</v>
      </c>
      <c r="B341" s="248" t="s">
        <v>576</v>
      </c>
      <c r="C341" s="262" t="s">
        <v>577</v>
      </c>
      <c r="D341" s="249" t="s">
        <v>115</v>
      </c>
      <c r="E341" s="250">
        <v>5</v>
      </c>
      <c r="F341" s="251"/>
      <c r="G341" s="252">
        <f>ROUND(E341*F341,2)</f>
        <v>0</v>
      </c>
      <c r="H341" s="251"/>
      <c r="I341" s="252">
        <f>ROUND(E341*H341,2)</f>
        <v>0</v>
      </c>
      <c r="J341" s="251"/>
      <c r="K341" s="252">
        <f>ROUND(E341*J341,2)</f>
        <v>0</v>
      </c>
      <c r="L341" s="252">
        <v>21</v>
      </c>
      <c r="M341" s="252">
        <f>G341*(1+L341/100)</f>
        <v>0</v>
      </c>
      <c r="N341" s="252">
        <v>0</v>
      </c>
      <c r="O341" s="252">
        <f>ROUND(E341*N341,2)</f>
        <v>0</v>
      </c>
      <c r="P341" s="252">
        <v>0</v>
      </c>
      <c r="Q341" s="252">
        <f>ROUND(E341*P341,2)</f>
        <v>0</v>
      </c>
      <c r="R341" s="252" t="s">
        <v>153</v>
      </c>
      <c r="S341" s="252" t="s">
        <v>154</v>
      </c>
      <c r="T341" s="253" t="s">
        <v>154</v>
      </c>
      <c r="U341" s="227">
        <v>0.42199999999999999</v>
      </c>
      <c r="V341" s="227">
        <f>ROUND(E341*U341,2)</f>
        <v>2.11</v>
      </c>
      <c r="W341" s="227"/>
      <c r="X341" s="227" t="s">
        <v>118</v>
      </c>
      <c r="Y341" s="217"/>
      <c r="Z341" s="217"/>
      <c r="AA341" s="217"/>
      <c r="AB341" s="217"/>
      <c r="AC341" s="217"/>
      <c r="AD341" s="217"/>
      <c r="AE341" s="217"/>
      <c r="AF341" s="217"/>
      <c r="AG341" s="217" t="s">
        <v>119</v>
      </c>
      <c r="AH341" s="217"/>
      <c r="AI341" s="217"/>
      <c r="AJ341" s="217"/>
      <c r="AK341" s="217"/>
      <c r="AL341" s="217"/>
      <c r="AM341" s="217"/>
      <c r="AN341" s="217"/>
      <c r="AO341" s="217"/>
      <c r="AP341" s="217"/>
      <c r="AQ341" s="217"/>
      <c r="AR341" s="217"/>
      <c r="AS341" s="217"/>
      <c r="AT341" s="217"/>
      <c r="AU341" s="217"/>
      <c r="AV341" s="217"/>
      <c r="AW341" s="217"/>
      <c r="AX341" s="217"/>
      <c r="AY341" s="217"/>
      <c r="AZ341" s="217"/>
      <c r="BA341" s="217"/>
      <c r="BB341" s="217"/>
      <c r="BC341" s="217"/>
      <c r="BD341" s="217"/>
      <c r="BE341" s="217"/>
      <c r="BF341" s="217"/>
      <c r="BG341" s="217"/>
      <c r="BH341" s="217"/>
    </row>
    <row r="342" spans="1:60" outlineLevel="1" x14ac:dyDescent="0.2">
      <c r="A342" s="247">
        <v>217</v>
      </c>
      <c r="B342" s="248" t="s">
        <v>578</v>
      </c>
      <c r="C342" s="262" t="s">
        <v>579</v>
      </c>
      <c r="D342" s="249" t="s">
        <v>115</v>
      </c>
      <c r="E342" s="250">
        <v>2</v>
      </c>
      <c r="F342" s="251"/>
      <c r="G342" s="252">
        <f>ROUND(E342*F342,2)</f>
        <v>0</v>
      </c>
      <c r="H342" s="251"/>
      <c r="I342" s="252">
        <f>ROUND(E342*H342,2)</f>
        <v>0</v>
      </c>
      <c r="J342" s="251"/>
      <c r="K342" s="252">
        <f>ROUND(E342*J342,2)</f>
        <v>0</v>
      </c>
      <c r="L342" s="252">
        <v>21</v>
      </c>
      <c r="M342" s="252">
        <f>G342*(1+L342/100)</f>
        <v>0</v>
      </c>
      <c r="N342" s="252">
        <v>1.8000000000000001E-4</v>
      </c>
      <c r="O342" s="252">
        <f>ROUND(E342*N342,2)</f>
        <v>0</v>
      </c>
      <c r="P342" s="252">
        <v>0</v>
      </c>
      <c r="Q342" s="252">
        <f>ROUND(E342*P342,2)</f>
        <v>0</v>
      </c>
      <c r="R342" s="252" t="s">
        <v>153</v>
      </c>
      <c r="S342" s="252" t="s">
        <v>154</v>
      </c>
      <c r="T342" s="253" t="s">
        <v>154</v>
      </c>
      <c r="U342" s="227">
        <v>0.16500000000000001</v>
      </c>
      <c r="V342" s="227">
        <f>ROUND(E342*U342,2)</f>
        <v>0.33</v>
      </c>
      <c r="W342" s="227"/>
      <c r="X342" s="227" t="s">
        <v>118</v>
      </c>
      <c r="Y342" s="217"/>
      <c r="Z342" s="217"/>
      <c r="AA342" s="217"/>
      <c r="AB342" s="217"/>
      <c r="AC342" s="217"/>
      <c r="AD342" s="217"/>
      <c r="AE342" s="217"/>
      <c r="AF342" s="217"/>
      <c r="AG342" s="217" t="s">
        <v>119</v>
      </c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</row>
    <row r="343" spans="1:60" outlineLevel="1" x14ac:dyDescent="0.2">
      <c r="A343" s="247">
        <v>218</v>
      </c>
      <c r="B343" s="248" t="s">
        <v>331</v>
      </c>
      <c r="C343" s="262" t="s">
        <v>332</v>
      </c>
      <c r="D343" s="249" t="s">
        <v>115</v>
      </c>
      <c r="E343" s="250">
        <v>150</v>
      </c>
      <c r="F343" s="251"/>
      <c r="G343" s="252">
        <f>ROUND(E343*F343,2)</f>
        <v>0</v>
      </c>
      <c r="H343" s="251"/>
      <c r="I343" s="252">
        <f>ROUND(E343*H343,2)</f>
        <v>0</v>
      </c>
      <c r="J343" s="251"/>
      <c r="K343" s="252">
        <f>ROUND(E343*J343,2)</f>
        <v>0</v>
      </c>
      <c r="L343" s="252">
        <v>21</v>
      </c>
      <c r="M343" s="252">
        <f>G343*(1+L343/100)</f>
        <v>0</v>
      </c>
      <c r="N343" s="252">
        <v>3.1E-4</v>
      </c>
      <c r="O343" s="252">
        <f>ROUND(E343*N343,2)</f>
        <v>0.05</v>
      </c>
      <c r="P343" s="252">
        <v>0</v>
      </c>
      <c r="Q343" s="252">
        <f>ROUND(E343*P343,2)</f>
        <v>0</v>
      </c>
      <c r="R343" s="252" t="s">
        <v>153</v>
      </c>
      <c r="S343" s="252" t="s">
        <v>154</v>
      </c>
      <c r="T343" s="253" t="s">
        <v>154</v>
      </c>
      <c r="U343" s="227">
        <v>0.20699999999999999</v>
      </c>
      <c r="V343" s="227">
        <f>ROUND(E343*U343,2)</f>
        <v>31.05</v>
      </c>
      <c r="W343" s="227"/>
      <c r="X343" s="227" t="s">
        <v>118</v>
      </c>
      <c r="Y343" s="217"/>
      <c r="Z343" s="217"/>
      <c r="AA343" s="217"/>
      <c r="AB343" s="217"/>
      <c r="AC343" s="217"/>
      <c r="AD343" s="217"/>
      <c r="AE343" s="217"/>
      <c r="AF343" s="217"/>
      <c r="AG343" s="217" t="s">
        <v>119</v>
      </c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</row>
    <row r="344" spans="1:60" outlineLevel="1" x14ac:dyDescent="0.2">
      <c r="A344" s="247">
        <v>219</v>
      </c>
      <c r="B344" s="248" t="s">
        <v>333</v>
      </c>
      <c r="C344" s="262" t="s">
        <v>334</v>
      </c>
      <c r="D344" s="249" t="s">
        <v>115</v>
      </c>
      <c r="E344" s="250">
        <v>1</v>
      </c>
      <c r="F344" s="251"/>
      <c r="G344" s="252">
        <f>ROUND(E344*F344,2)</f>
        <v>0</v>
      </c>
      <c r="H344" s="251"/>
      <c r="I344" s="252">
        <f>ROUND(E344*H344,2)</f>
        <v>0</v>
      </c>
      <c r="J344" s="251"/>
      <c r="K344" s="252">
        <f>ROUND(E344*J344,2)</f>
        <v>0</v>
      </c>
      <c r="L344" s="252">
        <v>21</v>
      </c>
      <c r="M344" s="252">
        <f>G344*(1+L344/100)</f>
        <v>0</v>
      </c>
      <c r="N344" s="252">
        <v>4.8000000000000001E-4</v>
      </c>
      <c r="O344" s="252">
        <f>ROUND(E344*N344,2)</f>
        <v>0</v>
      </c>
      <c r="P344" s="252">
        <v>0</v>
      </c>
      <c r="Q344" s="252">
        <f>ROUND(E344*P344,2)</f>
        <v>0</v>
      </c>
      <c r="R344" s="252" t="s">
        <v>153</v>
      </c>
      <c r="S344" s="252" t="s">
        <v>154</v>
      </c>
      <c r="T344" s="253" t="s">
        <v>154</v>
      </c>
      <c r="U344" s="227">
        <v>0.22700000000000001</v>
      </c>
      <c r="V344" s="227">
        <f>ROUND(E344*U344,2)</f>
        <v>0.23</v>
      </c>
      <c r="W344" s="227"/>
      <c r="X344" s="227" t="s">
        <v>118</v>
      </c>
      <c r="Y344" s="217"/>
      <c r="Z344" s="217"/>
      <c r="AA344" s="217"/>
      <c r="AB344" s="217"/>
      <c r="AC344" s="217"/>
      <c r="AD344" s="217"/>
      <c r="AE344" s="217"/>
      <c r="AF344" s="217"/>
      <c r="AG344" s="217" t="s">
        <v>119</v>
      </c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</row>
    <row r="345" spans="1:60" outlineLevel="1" x14ac:dyDescent="0.2">
      <c r="A345" s="247">
        <v>220</v>
      </c>
      <c r="B345" s="248" t="s">
        <v>339</v>
      </c>
      <c r="C345" s="262" t="s">
        <v>340</v>
      </c>
      <c r="D345" s="249" t="s">
        <v>115</v>
      </c>
      <c r="E345" s="250">
        <v>26</v>
      </c>
      <c r="F345" s="251"/>
      <c r="G345" s="252">
        <f>ROUND(E345*F345,2)</f>
        <v>0</v>
      </c>
      <c r="H345" s="251"/>
      <c r="I345" s="252">
        <f>ROUND(E345*H345,2)</f>
        <v>0</v>
      </c>
      <c r="J345" s="251"/>
      <c r="K345" s="252">
        <f>ROUND(E345*J345,2)</f>
        <v>0</v>
      </c>
      <c r="L345" s="252">
        <v>21</v>
      </c>
      <c r="M345" s="252">
        <f>G345*(1+L345/100)</f>
        <v>0</v>
      </c>
      <c r="N345" s="252">
        <v>1.6299999999999999E-3</v>
      </c>
      <c r="O345" s="252">
        <f>ROUND(E345*N345,2)</f>
        <v>0.04</v>
      </c>
      <c r="P345" s="252">
        <v>0</v>
      </c>
      <c r="Q345" s="252">
        <f>ROUND(E345*P345,2)</f>
        <v>0</v>
      </c>
      <c r="R345" s="252" t="s">
        <v>153</v>
      </c>
      <c r="S345" s="252" t="s">
        <v>154</v>
      </c>
      <c r="T345" s="253" t="s">
        <v>154</v>
      </c>
      <c r="U345" s="227">
        <v>0.42399999999999999</v>
      </c>
      <c r="V345" s="227">
        <f>ROUND(E345*U345,2)</f>
        <v>11.02</v>
      </c>
      <c r="W345" s="227"/>
      <c r="X345" s="227" t="s">
        <v>118</v>
      </c>
      <c r="Y345" s="217"/>
      <c r="Z345" s="217"/>
      <c r="AA345" s="217"/>
      <c r="AB345" s="217"/>
      <c r="AC345" s="217"/>
      <c r="AD345" s="217"/>
      <c r="AE345" s="217"/>
      <c r="AF345" s="217"/>
      <c r="AG345" s="217" t="s">
        <v>119</v>
      </c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</row>
    <row r="346" spans="1:60" outlineLevel="1" x14ac:dyDescent="0.2">
      <c r="A346" s="247">
        <v>221</v>
      </c>
      <c r="B346" s="248" t="s">
        <v>341</v>
      </c>
      <c r="C346" s="262" t="s">
        <v>342</v>
      </c>
      <c r="D346" s="249" t="s">
        <v>115</v>
      </c>
      <c r="E346" s="250">
        <v>88</v>
      </c>
      <c r="F346" s="251"/>
      <c r="G346" s="252">
        <f>ROUND(E346*F346,2)</f>
        <v>0</v>
      </c>
      <c r="H346" s="251"/>
      <c r="I346" s="252">
        <f>ROUND(E346*H346,2)</f>
        <v>0</v>
      </c>
      <c r="J346" s="251"/>
      <c r="K346" s="252">
        <f>ROUND(E346*J346,2)</f>
        <v>0</v>
      </c>
      <c r="L346" s="252">
        <v>21</v>
      </c>
      <c r="M346" s="252">
        <f>G346*(1+L346/100)</f>
        <v>0</v>
      </c>
      <c r="N346" s="252">
        <v>8.0000000000000007E-5</v>
      </c>
      <c r="O346" s="252">
        <f>ROUND(E346*N346,2)</f>
        <v>0.01</v>
      </c>
      <c r="P346" s="252">
        <v>0</v>
      </c>
      <c r="Q346" s="252">
        <f>ROUND(E346*P346,2)</f>
        <v>0</v>
      </c>
      <c r="R346" s="252" t="s">
        <v>153</v>
      </c>
      <c r="S346" s="252" t="s">
        <v>154</v>
      </c>
      <c r="T346" s="253" t="s">
        <v>154</v>
      </c>
      <c r="U346" s="227">
        <v>8.2000000000000003E-2</v>
      </c>
      <c r="V346" s="227">
        <f>ROUND(E346*U346,2)</f>
        <v>7.22</v>
      </c>
      <c r="W346" s="227"/>
      <c r="X346" s="227" t="s">
        <v>118</v>
      </c>
      <c r="Y346" s="217"/>
      <c r="Z346" s="217"/>
      <c r="AA346" s="217"/>
      <c r="AB346" s="217"/>
      <c r="AC346" s="217"/>
      <c r="AD346" s="217"/>
      <c r="AE346" s="217"/>
      <c r="AF346" s="217"/>
      <c r="AG346" s="217" t="s">
        <v>119</v>
      </c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</row>
    <row r="347" spans="1:60" outlineLevel="1" x14ac:dyDescent="0.2">
      <c r="A347" s="238">
        <v>222</v>
      </c>
      <c r="B347" s="239" t="s">
        <v>343</v>
      </c>
      <c r="C347" s="260" t="s">
        <v>344</v>
      </c>
      <c r="D347" s="240" t="s">
        <v>115</v>
      </c>
      <c r="E347" s="241">
        <v>402</v>
      </c>
      <c r="F347" s="242"/>
      <c r="G347" s="243">
        <f>ROUND(E347*F347,2)</f>
        <v>0</v>
      </c>
      <c r="H347" s="242"/>
      <c r="I347" s="243">
        <f>ROUND(E347*H347,2)</f>
        <v>0</v>
      </c>
      <c r="J347" s="242"/>
      <c r="K347" s="243">
        <f>ROUND(E347*J347,2)</f>
        <v>0</v>
      </c>
      <c r="L347" s="243">
        <v>21</v>
      </c>
      <c r="M347" s="243">
        <f>G347*(1+L347/100)</f>
        <v>0</v>
      </c>
      <c r="N347" s="243">
        <v>1.1E-4</v>
      </c>
      <c r="O347" s="243">
        <f>ROUND(E347*N347,2)</f>
        <v>0.04</v>
      </c>
      <c r="P347" s="243">
        <v>0</v>
      </c>
      <c r="Q347" s="243">
        <f>ROUND(E347*P347,2)</f>
        <v>0</v>
      </c>
      <c r="R347" s="243" t="s">
        <v>153</v>
      </c>
      <c r="S347" s="243" t="s">
        <v>154</v>
      </c>
      <c r="T347" s="244" t="s">
        <v>154</v>
      </c>
      <c r="U347" s="227">
        <v>8.2000000000000003E-2</v>
      </c>
      <c r="V347" s="227">
        <f>ROUND(E347*U347,2)</f>
        <v>32.96</v>
      </c>
      <c r="W347" s="227"/>
      <c r="X347" s="227" t="s">
        <v>118</v>
      </c>
      <c r="Y347" s="217"/>
      <c r="Z347" s="217"/>
      <c r="AA347" s="217"/>
      <c r="AB347" s="217"/>
      <c r="AC347" s="217"/>
      <c r="AD347" s="217"/>
      <c r="AE347" s="217"/>
      <c r="AF347" s="217"/>
      <c r="AG347" s="217" t="s">
        <v>119</v>
      </c>
      <c r="AH347" s="217"/>
      <c r="AI347" s="217"/>
      <c r="AJ347" s="217"/>
      <c r="AK347" s="217"/>
      <c r="AL347" s="217"/>
      <c r="AM347" s="217"/>
      <c r="AN347" s="217"/>
      <c r="AO347" s="217"/>
      <c r="AP347" s="217"/>
      <c r="AQ347" s="217"/>
      <c r="AR347" s="217"/>
      <c r="AS347" s="217"/>
      <c r="AT347" s="217"/>
      <c r="AU347" s="217"/>
      <c r="AV347" s="217"/>
      <c r="AW347" s="217"/>
      <c r="AX347" s="217"/>
      <c r="AY347" s="217"/>
      <c r="AZ347" s="217"/>
      <c r="BA347" s="217"/>
      <c r="BB347" s="217"/>
      <c r="BC347" s="217"/>
      <c r="BD347" s="217"/>
      <c r="BE347" s="217"/>
      <c r="BF347" s="217"/>
      <c r="BG347" s="217"/>
      <c r="BH347" s="217"/>
    </row>
    <row r="348" spans="1:60" outlineLevel="1" x14ac:dyDescent="0.2">
      <c r="A348" s="224"/>
      <c r="B348" s="225"/>
      <c r="C348" s="266" t="s">
        <v>580</v>
      </c>
      <c r="D348" s="229"/>
      <c r="E348" s="230">
        <v>402</v>
      </c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17"/>
      <c r="Z348" s="217"/>
      <c r="AA348" s="217"/>
      <c r="AB348" s="217"/>
      <c r="AC348" s="217"/>
      <c r="AD348" s="217"/>
      <c r="AE348" s="217"/>
      <c r="AF348" s="217"/>
      <c r="AG348" s="217" t="s">
        <v>251</v>
      </c>
      <c r="AH348" s="217">
        <v>0</v>
      </c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7"/>
      <c r="AY348" s="217"/>
      <c r="AZ348" s="217"/>
      <c r="BA348" s="217"/>
      <c r="BB348" s="217"/>
      <c r="BC348" s="217"/>
      <c r="BD348" s="217"/>
      <c r="BE348" s="217"/>
      <c r="BF348" s="217"/>
      <c r="BG348" s="217"/>
      <c r="BH348" s="217"/>
    </row>
    <row r="349" spans="1:60" outlineLevel="1" x14ac:dyDescent="0.2">
      <c r="A349" s="238">
        <v>223</v>
      </c>
      <c r="B349" s="239" t="s">
        <v>346</v>
      </c>
      <c r="C349" s="260" t="s">
        <v>347</v>
      </c>
      <c r="D349" s="240" t="s">
        <v>115</v>
      </c>
      <c r="E349" s="241">
        <v>153</v>
      </c>
      <c r="F349" s="242"/>
      <c r="G349" s="243">
        <f>ROUND(E349*F349,2)</f>
        <v>0</v>
      </c>
      <c r="H349" s="242"/>
      <c r="I349" s="243">
        <f>ROUND(E349*H349,2)</f>
        <v>0</v>
      </c>
      <c r="J349" s="242"/>
      <c r="K349" s="243">
        <f>ROUND(E349*J349,2)</f>
        <v>0</v>
      </c>
      <c r="L349" s="243">
        <v>21</v>
      </c>
      <c r="M349" s="243">
        <f>G349*(1+L349/100)</f>
        <v>0</v>
      </c>
      <c r="N349" s="243">
        <v>1.8000000000000001E-4</v>
      </c>
      <c r="O349" s="243">
        <f>ROUND(E349*N349,2)</f>
        <v>0.03</v>
      </c>
      <c r="P349" s="243">
        <v>0</v>
      </c>
      <c r="Q349" s="243">
        <f>ROUND(E349*P349,2)</f>
        <v>0</v>
      </c>
      <c r="R349" s="243" t="s">
        <v>153</v>
      </c>
      <c r="S349" s="243" t="s">
        <v>154</v>
      </c>
      <c r="T349" s="244" t="s">
        <v>154</v>
      </c>
      <c r="U349" s="227">
        <v>9.2999999999999999E-2</v>
      </c>
      <c r="V349" s="227">
        <f>ROUND(E349*U349,2)</f>
        <v>14.23</v>
      </c>
      <c r="W349" s="227"/>
      <c r="X349" s="227" t="s">
        <v>118</v>
      </c>
      <c r="Y349" s="217"/>
      <c r="Z349" s="217"/>
      <c r="AA349" s="217"/>
      <c r="AB349" s="217"/>
      <c r="AC349" s="217"/>
      <c r="AD349" s="217"/>
      <c r="AE349" s="217"/>
      <c r="AF349" s="217"/>
      <c r="AG349" s="217" t="s">
        <v>119</v>
      </c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  <c r="AW349" s="217"/>
      <c r="AX349" s="217"/>
      <c r="AY349" s="217"/>
      <c r="AZ349" s="217"/>
      <c r="BA349" s="217"/>
      <c r="BB349" s="217"/>
      <c r="BC349" s="217"/>
      <c r="BD349" s="217"/>
      <c r="BE349" s="217"/>
      <c r="BF349" s="217"/>
      <c r="BG349" s="217"/>
      <c r="BH349" s="217"/>
    </row>
    <row r="350" spans="1:60" outlineLevel="1" x14ac:dyDescent="0.2">
      <c r="A350" s="224"/>
      <c r="B350" s="225"/>
      <c r="C350" s="266" t="s">
        <v>581</v>
      </c>
      <c r="D350" s="229"/>
      <c r="E350" s="230">
        <v>153</v>
      </c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17"/>
      <c r="Z350" s="217"/>
      <c r="AA350" s="217"/>
      <c r="AB350" s="217"/>
      <c r="AC350" s="217"/>
      <c r="AD350" s="217"/>
      <c r="AE350" s="217"/>
      <c r="AF350" s="217"/>
      <c r="AG350" s="217" t="s">
        <v>251</v>
      </c>
      <c r="AH350" s="217">
        <v>0</v>
      </c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7"/>
      <c r="AY350" s="217"/>
      <c r="AZ350" s="217"/>
      <c r="BA350" s="217"/>
      <c r="BB350" s="217"/>
      <c r="BC350" s="217"/>
      <c r="BD350" s="217"/>
      <c r="BE350" s="217"/>
      <c r="BF350" s="217"/>
      <c r="BG350" s="217"/>
      <c r="BH350" s="217"/>
    </row>
    <row r="351" spans="1:60" outlineLevel="1" x14ac:dyDescent="0.2">
      <c r="A351" s="247">
        <v>224</v>
      </c>
      <c r="B351" s="248" t="s">
        <v>349</v>
      </c>
      <c r="C351" s="262" t="s">
        <v>350</v>
      </c>
      <c r="D351" s="249" t="s">
        <v>115</v>
      </c>
      <c r="E351" s="250">
        <v>1</v>
      </c>
      <c r="F351" s="251"/>
      <c r="G351" s="252">
        <f>ROUND(E351*F351,2)</f>
        <v>0</v>
      </c>
      <c r="H351" s="251"/>
      <c r="I351" s="252">
        <f>ROUND(E351*H351,2)</f>
        <v>0</v>
      </c>
      <c r="J351" s="251"/>
      <c r="K351" s="252">
        <f>ROUND(E351*J351,2)</f>
        <v>0</v>
      </c>
      <c r="L351" s="252">
        <v>21</v>
      </c>
      <c r="M351" s="252">
        <f>G351*(1+L351/100)</f>
        <v>0</v>
      </c>
      <c r="N351" s="252">
        <v>2.7E-4</v>
      </c>
      <c r="O351" s="252">
        <f>ROUND(E351*N351,2)</f>
        <v>0</v>
      </c>
      <c r="P351" s="252">
        <v>0</v>
      </c>
      <c r="Q351" s="252">
        <f>ROUND(E351*P351,2)</f>
        <v>0</v>
      </c>
      <c r="R351" s="252" t="s">
        <v>153</v>
      </c>
      <c r="S351" s="252" t="s">
        <v>154</v>
      </c>
      <c r="T351" s="253" t="s">
        <v>154</v>
      </c>
      <c r="U351" s="227">
        <v>0.10299999999999999</v>
      </c>
      <c r="V351" s="227">
        <f>ROUND(E351*U351,2)</f>
        <v>0.1</v>
      </c>
      <c r="W351" s="227"/>
      <c r="X351" s="227" t="s">
        <v>118</v>
      </c>
      <c r="Y351" s="217"/>
      <c r="Z351" s="217"/>
      <c r="AA351" s="217"/>
      <c r="AB351" s="217"/>
      <c r="AC351" s="217"/>
      <c r="AD351" s="217"/>
      <c r="AE351" s="217"/>
      <c r="AF351" s="217"/>
      <c r="AG351" s="217" t="s">
        <v>119</v>
      </c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7"/>
      <c r="AY351" s="217"/>
      <c r="AZ351" s="217"/>
      <c r="BA351" s="217"/>
      <c r="BB351" s="217"/>
      <c r="BC351" s="217"/>
      <c r="BD351" s="217"/>
      <c r="BE351" s="217"/>
      <c r="BF351" s="217"/>
      <c r="BG351" s="217"/>
      <c r="BH351" s="217"/>
    </row>
    <row r="352" spans="1:60" outlineLevel="1" x14ac:dyDescent="0.2">
      <c r="A352" s="247">
        <v>225</v>
      </c>
      <c r="B352" s="248" t="s">
        <v>355</v>
      </c>
      <c r="C352" s="262" t="s">
        <v>356</v>
      </c>
      <c r="D352" s="249" t="s">
        <v>115</v>
      </c>
      <c r="E352" s="250">
        <v>2</v>
      </c>
      <c r="F352" s="251"/>
      <c r="G352" s="252">
        <f>ROUND(E352*F352,2)</f>
        <v>0</v>
      </c>
      <c r="H352" s="251"/>
      <c r="I352" s="252">
        <f>ROUND(E352*H352,2)</f>
        <v>0</v>
      </c>
      <c r="J352" s="251"/>
      <c r="K352" s="252">
        <f>ROUND(E352*J352,2)</f>
        <v>0</v>
      </c>
      <c r="L352" s="252">
        <v>21</v>
      </c>
      <c r="M352" s="252">
        <f>G352*(1+L352/100)</f>
        <v>0</v>
      </c>
      <c r="N352" s="252">
        <v>8.4000000000000003E-4</v>
      </c>
      <c r="O352" s="252">
        <f>ROUND(E352*N352,2)</f>
        <v>0</v>
      </c>
      <c r="P352" s="252">
        <v>0</v>
      </c>
      <c r="Q352" s="252">
        <f>ROUND(E352*P352,2)</f>
        <v>0</v>
      </c>
      <c r="R352" s="252" t="s">
        <v>153</v>
      </c>
      <c r="S352" s="252" t="s">
        <v>154</v>
      </c>
      <c r="T352" s="253" t="s">
        <v>154</v>
      </c>
      <c r="U352" s="227">
        <v>0.16500000000000001</v>
      </c>
      <c r="V352" s="227">
        <f>ROUND(E352*U352,2)</f>
        <v>0.33</v>
      </c>
      <c r="W352" s="227"/>
      <c r="X352" s="227" t="s">
        <v>118</v>
      </c>
      <c r="Y352" s="217"/>
      <c r="Z352" s="217"/>
      <c r="AA352" s="217"/>
      <c r="AB352" s="217"/>
      <c r="AC352" s="217"/>
      <c r="AD352" s="217"/>
      <c r="AE352" s="217"/>
      <c r="AF352" s="217"/>
      <c r="AG352" s="217" t="s">
        <v>119</v>
      </c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  <c r="AW352" s="217"/>
      <c r="AX352" s="217"/>
      <c r="AY352" s="217"/>
      <c r="AZ352" s="217"/>
      <c r="BA352" s="217"/>
      <c r="BB352" s="217"/>
      <c r="BC352" s="217"/>
      <c r="BD352" s="217"/>
      <c r="BE352" s="217"/>
      <c r="BF352" s="217"/>
      <c r="BG352" s="217"/>
      <c r="BH352" s="217"/>
    </row>
    <row r="353" spans="1:60" outlineLevel="1" x14ac:dyDescent="0.2">
      <c r="A353" s="238">
        <v>226</v>
      </c>
      <c r="B353" s="239" t="s">
        <v>358</v>
      </c>
      <c r="C353" s="260" t="s">
        <v>359</v>
      </c>
      <c r="D353" s="240" t="s">
        <v>115</v>
      </c>
      <c r="E353" s="241">
        <v>38</v>
      </c>
      <c r="F353" s="242"/>
      <c r="G353" s="243">
        <f>ROUND(E353*F353,2)</f>
        <v>0</v>
      </c>
      <c r="H353" s="242"/>
      <c r="I353" s="243">
        <f>ROUND(E353*H353,2)</f>
        <v>0</v>
      </c>
      <c r="J353" s="242"/>
      <c r="K353" s="243">
        <f>ROUND(E353*J353,2)</f>
        <v>0</v>
      </c>
      <c r="L353" s="243">
        <v>21</v>
      </c>
      <c r="M353" s="243">
        <f>G353*(1+L353/100)</f>
        <v>0</v>
      </c>
      <c r="N353" s="243">
        <v>1.1800000000000001E-3</v>
      </c>
      <c r="O353" s="243">
        <f>ROUND(E353*N353,2)</f>
        <v>0.04</v>
      </c>
      <c r="P353" s="243">
        <v>0</v>
      </c>
      <c r="Q353" s="243">
        <f>ROUND(E353*P353,2)</f>
        <v>0</v>
      </c>
      <c r="R353" s="243" t="s">
        <v>153</v>
      </c>
      <c r="S353" s="243" t="s">
        <v>154</v>
      </c>
      <c r="T353" s="244" t="s">
        <v>154</v>
      </c>
      <c r="U353" s="227">
        <v>0.21</v>
      </c>
      <c r="V353" s="227">
        <f>ROUND(E353*U353,2)</f>
        <v>7.98</v>
      </c>
      <c r="W353" s="227"/>
      <c r="X353" s="227" t="s">
        <v>118</v>
      </c>
      <c r="Y353" s="217"/>
      <c r="Z353" s="217"/>
      <c r="AA353" s="217"/>
      <c r="AB353" s="217"/>
      <c r="AC353" s="217"/>
      <c r="AD353" s="217"/>
      <c r="AE353" s="217"/>
      <c r="AF353" s="217"/>
      <c r="AG353" s="217" t="s">
        <v>119</v>
      </c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  <c r="AW353" s="217"/>
      <c r="AX353" s="217"/>
      <c r="AY353" s="217"/>
      <c r="AZ353" s="217"/>
      <c r="BA353" s="217"/>
      <c r="BB353" s="217"/>
      <c r="BC353" s="217"/>
      <c r="BD353" s="217"/>
      <c r="BE353" s="217"/>
      <c r="BF353" s="217"/>
      <c r="BG353" s="217"/>
      <c r="BH353" s="217"/>
    </row>
    <row r="354" spans="1:60" outlineLevel="1" x14ac:dyDescent="0.2">
      <c r="A354" s="224"/>
      <c r="B354" s="225"/>
      <c r="C354" s="266" t="s">
        <v>582</v>
      </c>
      <c r="D354" s="229"/>
      <c r="E354" s="230">
        <v>38</v>
      </c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17"/>
      <c r="Z354" s="217"/>
      <c r="AA354" s="217"/>
      <c r="AB354" s="217"/>
      <c r="AC354" s="217"/>
      <c r="AD354" s="217"/>
      <c r="AE354" s="217"/>
      <c r="AF354" s="217"/>
      <c r="AG354" s="217" t="s">
        <v>251</v>
      </c>
      <c r="AH354" s="217">
        <v>0</v>
      </c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  <c r="AU354" s="217"/>
      <c r="AV354" s="217"/>
      <c r="AW354" s="217"/>
      <c r="AX354" s="217"/>
      <c r="AY354" s="217"/>
      <c r="AZ354" s="217"/>
      <c r="BA354" s="217"/>
      <c r="BB354" s="217"/>
      <c r="BC354" s="217"/>
      <c r="BD354" s="217"/>
      <c r="BE354" s="217"/>
      <c r="BF354" s="217"/>
      <c r="BG354" s="217"/>
      <c r="BH354" s="217"/>
    </row>
    <row r="355" spans="1:60" ht="22.5" outlineLevel="1" x14ac:dyDescent="0.2">
      <c r="A355" s="247">
        <v>227</v>
      </c>
      <c r="B355" s="248" t="s">
        <v>361</v>
      </c>
      <c r="C355" s="262" t="s">
        <v>362</v>
      </c>
      <c r="D355" s="249" t="s">
        <v>115</v>
      </c>
      <c r="E355" s="250">
        <v>50</v>
      </c>
      <c r="F355" s="251"/>
      <c r="G355" s="252">
        <f>ROUND(E355*F355,2)</f>
        <v>0</v>
      </c>
      <c r="H355" s="251"/>
      <c r="I355" s="252">
        <f>ROUND(E355*H355,2)</f>
        <v>0</v>
      </c>
      <c r="J355" s="251"/>
      <c r="K355" s="252">
        <f>ROUND(E355*J355,2)</f>
        <v>0</v>
      </c>
      <c r="L355" s="252">
        <v>21</v>
      </c>
      <c r="M355" s="252">
        <f>G355*(1+L355/100)</f>
        <v>0</v>
      </c>
      <c r="N355" s="252">
        <v>1.9000000000000001E-4</v>
      </c>
      <c r="O355" s="252">
        <f>ROUND(E355*N355,2)</f>
        <v>0.01</v>
      </c>
      <c r="P355" s="252">
        <v>0</v>
      </c>
      <c r="Q355" s="252">
        <f>ROUND(E355*P355,2)</f>
        <v>0</v>
      </c>
      <c r="R355" s="252" t="s">
        <v>153</v>
      </c>
      <c r="S355" s="252" t="s">
        <v>154</v>
      </c>
      <c r="T355" s="253" t="s">
        <v>154</v>
      </c>
      <c r="U355" s="227">
        <v>8.3000000000000004E-2</v>
      </c>
      <c r="V355" s="227">
        <f>ROUND(E355*U355,2)</f>
        <v>4.1500000000000004</v>
      </c>
      <c r="W355" s="227"/>
      <c r="X355" s="227" t="s">
        <v>118</v>
      </c>
      <c r="Y355" s="217"/>
      <c r="Z355" s="217"/>
      <c r="AA355" s="217"/>
      <c r="AB355" s="217"/>
      <c r="AC355" s="217"/>
      <c r="AD355" s="217"/>
      <c r="AE355" s="217"/>
      <c r="AF355" s="217"/>
      <c r="AG355" s="217" t="s">
        <v>119</v>
      </c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  <c r="AW355" s="217"/>
      <c r="AX355" s="217"/>
      <c r="AY355" s="217"/>
      <c r="AZ355" s="217"/>
      <c r="BA355" s="217"/>
      <c r="BB355" s="217"/>
      <c r="BC355" s="217"/>
      <c r="BD355" s="217"/>
      <c r="BE355" s="217"/>
      <c r="BF355" s="217"/>
      <c r="BG355" s="217"/>
      <c r="BH355" s="217"/>
    </row>
    <row r="356" spans="1:60" ht="22.5" outlineLevel="1" x14ac:dyDescent="0.2">
      <c r="A356" s="247">
        <v>228</v>
      </c>
      <c r="B356" s="248" t="s">
        <v>363</v>
      </c>
      <c r="C356" s="262" t="s">
        <v>364</v>
      </c>
      <c r="D356" s="249" t="s">
        <v>115</v>
      </c>
      <c r="E356" s="250">
        <v>10</v>
      </c>
      <c r="F356" s="251"/>
      <c r="G356" s="252">
        <f>ROUND(E356*F356,2)</f>
        <v>0</v>
      </c>
      <c r="H356" s="251"/>
      <c r="I356" s="252">
        <f>ROUND(E356*H356,2)</f>
        <v>0</v>
      </c>
      <c r="J356" s="251"/>
      <c r="K356" s="252">
        <f>ROUND(E356*J356,2)</f>
        <v>0</v>
      </c>
      <c r="L356" s="252">
        <v>21</v>
      </c>
      <c r="M356" s="252">
        <f>G356*(1+L356/100)</f>
        <v>0</v>
      </c>
      <c r="N356" s="252">
        <v>2.5000000000000001E-4</v>
      </c>
      <c r="O356" s="252">
        <f>ROUND(E356*N356,2)</f>
        <v>0</v>
      </c>
      <c r="P356" s="252">
        <v>0</v>
      </c>
      <c r="Q356" s="252">
        <f>ROUND(E356*P356,2)</f>
        <v>0</v>
      </c>
      <c r="R356" s="252" t="s">
        <v>153</v>
      </c>
      <c r="S356" s="252" t="s">
        <v>154</v>
      </c>
      <c r="T356" s="253" t="s">
        <v>154</v>
      </c>
      <c r="U356" s="227">
        <v>0.114</v>
      </c>
      <c r="V356" s="227">
        <f>ROUND(E356*U356,2)</f>
        <v>1.1399999999999999</v>
      </c>
      <c r="W356" s="227"/>
      <c r="X356" s="227" t="s">
        <v>118</v>
      </c>
      <c r="Y356" s="217"/>
      <c r="Z356" s="217"/>
      <c r="AA356" s="217"/>
      <c r="AB356" s="217"/>
      <c r="AC356" s="217"/>
      <c r="AD356" s="217"/>
      <c r="AE356" s="217"/>
      <c r="AF356" s="217"/>
      <c r="AG356" s="217" t="s">
        <v>119</v>
      </c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</row>
    <row r="357" spans="1:60" outlineLevel="1" x14ac:dyDescent="0.2">
      <c r="A357" s="247">
        <v>229</v>
      </c>
      <c r="B357" s="248" t="s">
        <v>583</v>
      </c>
      <c r="C357" s="262" t="s">
        <v>584</v>
      </c>
      <c r="D357" s="249" t="s">
        <v>115</v>
      </c>
      <c r="E357" s="250">
        <v>1</v>
      </c>
      <c r="F357" s="251"/>
      <c r="G357" s="252">
        <f>ROUND(E357*F357,2)</f>
        <v>0</v>
      </c>
      <c r="H357" s="251"/>
      <c r="I357" s="252">
        <f>ROUND(E357*H357,2)</f>
        <v>0</v>
      </c>
      <c r="J357" s="251"/>
      <c r="K357" s="252">
        <f>ROUND(E357*J357,2)</f>
        <v>0</v>
      </c>
      <c r="L357" s="252">
        <v>21</v>
      </c>
      <c r="M357" s="252">
        <f>G357*(1+L357/100)</f>
        <v>0</v>
      </c>
      <c r="N357" s="252">
        <v>2.9999999999999997E-4</v>
      </c>
      <c r="O357" s="252">
        <f>ROUND(E357*N357,2)</f>
        <v>0</v>
      </c>
      <c r="P357" s="252">
        <v>0</v>
      </c>
      <c r="Q357" s="252">
        <f>ROUND(E357*P357,2)</f>
        <v>0</v>
      </c>
      <c r="R357" s="252" t="s">
        <v>153</v>
      </c>
      <c r="S357" s="252" t="s">
        <v>154</v>
      </c>
      <c r="T357" s="253" t="s">
        <v>154</v>
      </c>
      <c r="U357" s="227">
        <v>0.16500000000000001</v>
      </c>
      <c r="V357" s="227">
        <f>ROUND(E357*U357,2)</f>
        <v>0.17</v>
      </c>
      <c r="W357" s="227"/>
      <c r="X357" s="227" t="s">
        <v>118</v>
      </c>
      <c r="Y357" s="217"/>
      <c r="Z357" s="217"/>
      <c r="AA357" s="217"/>
      <c r="AB357" s="217"/>
      <c r="AC357" s="217"/>
      <c r="AD357" s="217"/>
      <c r="AE357" s="217"/>
      <c r="AF357" s="217"/>
      <c r="AG357" s="217" t="s">
        <v>119</v>
      </c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</row>
    <row r="358" spans="1:60" outlineLevel="1" x14ac:dyDescent="0.2">
      <c r="A358" s="247">
        <v>230</v>
      </c>
      <c r="B358" s="248" t="s">
        <v>371</v>
      </c>
      <c r="C358" s="262" t="s">
        <v>372</v>
      </c>
      <c r="D358" s="249" t="s">
        <v>115</v>
      </c>
      <c r="E358" s="250">
        <v>7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2">
        <v>1.6999999999999999E-3</v>
      </c>
      <c r="O358" s="252">
        <f>ROUND(E358*N358,2)</f>
        <v>0.01</v>
      </c>
      <c r="P358" s="252">
        <v>0</v>
      </c>
      <c r="Q358" s="252">
        <f>ROUND(E358*P358,2)</f>
        <v>0</v>
      </c>
      <c r="R358" s="252" t="s">
        <v>153</v>
      </c>
      <c r="S358" s="252" t="s">
        <v>154</v>
      </c>
      <c r="T358" s="253" t="s">
        <v>154</v>
      </c>
      <c r="U358" s="227">
        <v>0.42399999999999999</v>
      </c>
      <c r="V358" s="227">
        <f>ROUND(E358*U358,2)</f>
        <v>2.97</v>
      </c>
      <c r="W358" s="227"/>
      <c r="X358" s="227" t="s">
        <v>118</v>
      </c>
      <c r="Y358" s="217"/>
      <c r="Z358" s="217"/>
      <c r="AA358" s="217"/>
      <c r="AB358" s="217"/>
      <c r="AC358" s="217"/>
      <c r="AD358" s="217"/>
      <c r="AE358" s="217"/>
      <c r="AF358" s="217"/>
      <c r="AG358" s="217" t="s">
        <v>119</v>
      </c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</row>
    <row r="359" spans="1:60" ht="33.75" outlineLevel="1" x14ac:dyDescent="0.2">
      <c r="A359" s="238">
        <v>231</v>
      </c>
      <c r="B359" s="239" t="s">
        <v>585</v>
      </c>
      <c r="C359" s="260" t="s">
        <v>380</v>
      </c>
      <c r="D359" s="240" t="s">
        <v>115</v>
      </c>
      <c r="E359" s="241">
        <v>356</v>
      </c>
      <c r="F359" s="242"/>
      <c r="G359" s="243">
        <f>ROUND(E359*F359,2)</f>
        <v>0</v>
      </c>
      <c r="H359" s="242"/>
      <c r="I359" s="243">
        <f>ROUND(E359*H359,2)</f>
        <v>0</v>
      </c>
      <c r="J359" s="242"/>
      <c r="K359" s="243">
        <f>ROUND(E359*J359,2)</f>
        <v>0</v>
      </c>
      <c r="L359" s="243">
        <v>21</v>
      </c>
      <c r="M359" s="243">
        <f>G359*(1+L359/100)</f>
        <v>0</v>
      </c>
      <c r="N359" s="243">
        <v>0</v>
      </c>
      <c r="O359" s="243">
        <f>ROUND(E359*N359,2)</f>
        <v>0</v>
      </c>
      <c r="P359" s="243">
        <v>0</v>
      </c>
      <c r="Q359" s="243">
        <f>ROUND(E359*P359,2)</f>
        <v>0</v>
      </c>
      <c r="R359" s="243"/>
      <c r="S359" s="243" t="s">
        <v>116</v>
      </c>
      <c r="T359" s="244" t="s">
        <v>117</v>
      </c>
      <c r="U359" s="227">
        <v>0</v>
      </c>
      <c r="V359" s="227">
        <f>ROUND(E359*U359,2)</f>
        <v>0</v>
      </c>
      <c r="W359" s="227"/>
      <c r="X359" s="227" t="s">
        <v>118</v>
      </c>
      <c r="Y359" s="217"/>
      <c r="Z359" s="217"/>
      <c r="AA359" s="217"/>
      <c r="AB359" s="217"/>
      <c r="AC359" s="217"/>
      <c r="AD359" s="217"/>
      <c r="AE359" s="217"/>
      <c r="AF359" s="217"/>
      <c r="AG359" s="217" t="s">
        <v>119</v>
      </c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</row>
    <row r="360" spans="1:60" outlineLevel="1" x14ac:dyDescent="0.2">
      <c r="A360" s="224"/>
      <c r="B360" s="225"/>
      <c r="C360" s="261" t="s">
        <v>381</v>
      </c>
      <c r="D360" s="246"/>
      <c r="E360" s="246"/>
      <c r="F360" s="246"/>
      <c r="G360" s="246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17"/>
      <c r="Z360" s="217"/>
      <c r="AA360" s="217"/>
      <c r="AB360" s="217"/>
      <c r="AC360" s="217"/>
      <c r="AD360" s="217"/>
      <c r="AE360" s="217"/>
      <c r="AF360" s="217"/>
      <c r="AG360" s="217" t="s">
        <v>121</v>
      </c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</row>
    <row r="361" spans="1:60" ht="22.5" outlineLevel="1" x14ac:dyDescent="0.2">
      <c r="A361" s="247">
        <v>232</v>
      </c>
      <c r="B361" s="248" t="s">
        <v>586</v>
      </c>
      <c r="C361" s="262" t="s">
        <v>383</v>
      </c>
      <c r="D361" s="249" t="s">
        <v>115</v>
      </c>
      <c r="E361" s="250">
        <v>10</v>
      </c>
      <c r="F361" s="251"/>
      <c r="G361" s="252">
        <f>ROUND(E361*F361,2)</f>
        <v>0</v>
      </c>
      <c r="H361" s="251"/>
      <c r="I361" s="252">
        <f>ROUND(E361*H361,2)</f>
        <v>0</v>
      </c>
      <c r="J361" s="251"/>
      <c r="K361" s="252">
        <f>ROUND(E361*J361,2)</f>
        <v>0</v>
      </c>
      <c r="L361" s="252">
        <v>21</v>
      </c>
      <c r="M361" s="252">
        <f>G361*(1+L361/100)</f>
        <v>0</v>
      </c>
      <c r="N361" s="252">
        <v>7.2000000000000005E-4</v>
      </c>
      <c r="O361" s="252">
        <f>ROUND(E361*N361,2)</f>
        <v>0.01</v>
      </c>
      <c r="P361" s="252">
        <v>0</v>
      </c>
      <c r="Q361" s="252">
        <f>ROUND(E361*P361,2)</f>
        <v>0</v>
      </c>
      <c r="R361" s="252"/>
      <c r="S361" s="252" t="s">
        <v>116</v>
      </c>
      <c r="T361" s="253" t="s">
        <v>117</v>
      </c>
      <c r="U361" s="227">
        <v>0.38100000000000001</v>
      </c>
      <c r="V361" s="227">
        <f>ROUND(E361*U361,2)</f>
        <v>3.81</v>
      </c>
      <c r="W361" s="227"/>
      <c r="X361" s="227" t="s">
        <v>118</v>
      </c>
      <c r="Y361" s="217"/>
      <c r="Z361" s="217"/>
      <c r="AA361" s="217"/>
      <c r="AB361" s="217"/>
      <c r="AC361" s="217"/>
      <c r="AD361" s="217"/>
      <c r="AE361" s="217"/>
      <c r="AF361" s="217"/>
      <c r="AG361" s="217" t="s">
        <v>119</v>
      </c>
      <c r="AH361" s="217"/>
      <c r="AI361" s="217"/>
      <c r="AJ361" s="217"/>
      <c r="AK361" s="217"/>
      <c r="AL361" s="217"/>
      <c r="AM361" s="217"/>
      <c r="AN361" s="217"/>
      <c r="AO361" s="217"/>
      <c r="AP361" s="217"/>
      <c r="AQ361" s="217"/>
      <c r="AR361" s="217"/>
      <c r="AS361" s="217"/>
      <c r="AT361" s="217"/>
      <c r="AU361" s="217"/>
      <c r="AV361" s="217"/>
      <c r="AW361" s="217"/>
      <c r="AX361" s="217"/>
      <c r="AY361" s="217"/>
      <c r="AZ361" s="217"/>
      <c r="BA361" s="217"/>
      <c r="BB361" s="217"/>
      <c r="BC361" s="217"/>
      <c r="BD361" s="217"/>
      <c r="BE361" s="217"/>
      <c r="BF361" s="217"/>
      <c r="BG361" s="217"/>
      <c r="BH361" s="217"/>
    </row>
    <row r="362" spans="1:60" ht="22.5" outlineLevel="1" x14ac:dyDescent="0.2">
      <c r="A362" s="247">
        <v>233</v>
      </c>
      <c r="B362" s="248" t="s">
        <v>587</v>
      </c>
      <c r="C362" s="262" t="s">
        <v>385</v>
      </c>
      <c r="D362" s="249" t="s">
        <v>115</v>
      </c>
      <c r="E362" s="250">
        <v>17</v>
      </c>
      <c r="F362" s="251"/>
      <c r="G362" s="252">
        <f>ROUND(E362*F362,2)</f>
        <v>0</v>
      </c>
      <c r="H362" s="251"/>
      <c r="I362" s="252">
        <f>ROUND(E362*H362,2)</f>
        <v>0</v>
      </c>
      <c r="J362" s="251"/>
      <c r="K362" s="252">
        <f>ROUND(E362*J362,2)</f>
        <v>0</v>
      </c>
      <c r="L362" s="252">
        <v>21</v>
      </c>
      <c r="M362" s="252">
        <f>G362*(1+L362/100)</f>
        <v>0</v>
      </c>
      <c r="N362" s="252">
        <v>2.97E-3</v>
      </c>
      <c r="O362" s="252">
        <f>ROUND(E362*N362,2)</f>
        <v>0.05</v>
      </c>
      <c r="P362" s="252">
        <v>0</v>
      </c>
      <c r="Q362" s="252">
        <f>ROUND(E362*P362,2)</f>
        <v>0</v>
      </c>
      <c r="R362" s="252"/>
      <c r="S362" s="252" t="s">
        <v>116</v>
      </c>
      <c r="T362" s="253" t="s">
        <v>154</v>
      </c>
      <c r="U362" s="227">
        <v>0.433</v>
      </c>
      <c r="V362" s="227">
        <f>ROUND(E362*U362,2)</f>
        <v>7.36</v>
      </c>
      <c r="W362" s="227"/>
      <c r="X362" s="227" t="s">
        <v>118</v>
      </c>
      <c r="Y362" s="217"/>
      <c r="Z362" s="217"/>
      <c r="AA362" s="217"/>
      <c r="AB362" s="217"/>
      <c r="AC362" s="217"/>
      <c r="AD362" s="217"/>
      <c r="AE362" s="217"/>
      <c r="AF362" s="217"/>
      <c r="AG362" s="217" t="s">
        <v>119</v>
      </c>
      <c r="AH362" s="217"/>
      <c r="AI362" s="217"/>
      <c r="AJ362" s="217"/>
      <c r="AK362" s="217"/>
      <c r="AL362" s="217"/>
      <c r="AM362" s="217"/>
      <c r="AN362" s="217"/>
      <c r="AO362" s="217"/>
      <c r="AP362" s="217"/>
      <c r="AQ362" s="217"/>
      <c r="AR362" s="217"/>
      <c r="AS362" s="217"/>
      <c r="AT362" s="217"/>
      <c r="AU362" s="217"/>
      <c r="AV362" s="217"/>
      <c r="AW362" s="217"/>
      <c r="AX362" s="217"/>
      <c r="AY362" s="217"/>
      <c r="AZ362" s="217"/>
      <c r="BA362" s="217"/>
      <c r="BB362" s="217"/>
      <c r="BC362" s="217"/>
      <c r="BD362" s="217"/>
      <c r="BE362" s="217"/>
      <c r="BF362" s="217"/>
      <c r="BG362" s="217"/>
      <c r="BH362" s="217"/>
    </row>
    <row r="363" spans="1:60" ht="22.5" outlineLevel="1" x14ac:dyDescent="0.2">
      <c r="A363" s="247">
        <v>234</v>
      </c>
      <c r="B363" s="248" t="s">
        <v>588</v>
      </c>
      <c r="C363" s="262" t="s">
        <v>387</v>
      </c>
      <c r="D363" s="249" t="s">
        <v>115</v>
      </c>
      <c r="E363" s="250">
        <v>10</v>
      </c>
      <c r="F363" s="251"/>
      <c r="G363" s="252">
        <f>ROUND(E363*F363,2)</f>
        <v>0</v>
      </c>
      <c r="H363" s="251"/>
      <c r="I363" s="252">
        <f>ROUND(E363*H363,2)</f>
        <v>0</v>
      </c>
      <c r="J363" s="251"/>
      <c r="K363" s="252">
        <f>ROUND(E363*J363,2)</f>
        <v>0</v>
      </c>
      <c r="L363" s="252">
        <v>21</v>
      </c>
      <c r="M363" s="252">
        <f>G363*(1+L363/100)</f>
        <v>0</v>
      </c>
      <c r="N363" s="252">
        <v>3.6999999999999999E-4</v>
      </c>
      <c r="O363" s="252">
        <f>ROUND(E363*N363,2)</f>
        <v>0</v>
      </c>
      <c r="P363" s="252">
        <v>0</v>
      </c>
      <c r="Q363" s="252">
        <f>ROUND(E363*P363,2)</f>
        <v>0</v>
      </c>
      <c r="R363" s="252"/>
      <c r="S363" s="252" t="s">
        <v>116</v>
      </c>
      <c r="T363" s="253" t="s">
        <v>117</v>
      </c>
      <c r="U363" s="227">
        <v>0.31900000000000001</v>
      </c>
      <c r="V363" s="227">
        <f>ROUND(E363*U363,2)</f>
        <v>3.19</v>
      </c>
      <c r="W363" s="227"/>
      <c r="X363" s="227" t="s">
        <v>118</v>
      </c>
      <c r="Y363" s="217"/>
      <c r="Z363" s="217"/>
      <c r="AA363" s="217"/>
      <c r="AB363" s="217"/>
      <c r="AC363" s="217"/>
      <c r="AD363" s="217"/>
      <c r="AE363" s="217"/>
      <c r="AF363" s="217"/>
      <c r="AG363" s="217" t="s">
        <v>119</v>
      </c>
      <c r="AH363" s="217"/>
      <c r="AI363" s="217"/>
      <c r="AJ363" s="217"/>
      <c r="AK363" s="217"/>
      <c r="AL363" s="217"/>
      <c r="AM363" s="217"/>
      <c r="AN363" s="217"/>
      <c r="AO363" s="217"/>
      <c r="AP363" s="217"/>
      <c r="AQ363" s="217"/>
      <c r="AR363" s="217"/>
      <c r="AS363" s="217"/>
      <c r="AT363" s="217"/>
      <c r="AU363" s="217"/>
      <c r="AV363" s="217"/>
      <c r="AW363" s="217"/>
      <c r="AX363" s="217"/>
      <c r="AY363" s="217"/>
      <c r="AZ363" s="217"/>
      <c r="BA363" s="217"/>
      <c r="BB363" s="217"/>
      <c r="BC363" s="217"/>
      <c r="BD363" s="217"/>
      <c r="BE363" s="217"/>
      <c r="BF363" s="217"/>
      <c r="BG363" s="217"/>
      <c r="BH363" s="217"/>
    </row>
    <row r="364" spans="1:60" outlineLevel="1" x14ac:dyDescent="0.2">
      <c r="A364" s="238">
        <v>235</v>
      </c>
      <c r="B364" s="239" t="s">
        <v>391</v>
      </c>
      <c r="C364" s="260" t="s">
        <v>392</v>
      </c>
      <c r="D364" s="240" t="s">
        <v>393</v>
      </c>
      <c r="E364" s="241">
        <v>3950</v>
      </c>
      <c r="F364" s="242"/>
      <c r="G364" s="243">
        <f>ROUND(E364*F364,2)</f>
        <v>0</v>
      </c>
      <c r="H364" s="242"/>
      <c r="I364" s="243">
        <f>ROUND(E364*H364,2)</f>
        <v>0</v>
      </c>
      <c r="J364" s="242"/>
      <c r="K364" s="243">
        <f>ROUND(E364*J364,2)</f>
        <v>0</v>
      </c>
      <c r="L364" s="243">
        <v>21</v>
      </c>
      <c r="M364" s="243">
        <f>G364*(1+L364/100)</f>
        <v>0</v>
      </c>
      <c r="N364" s="243">
        <v>1.06E-3</v>
      </c>
      <c r="O364" s="243">
        <f>ROUND(E364*N364,2)</f>
        <v>4.1900000000000004</v>
      </c>
      <c r="P364" s="243">
        <v>0</v>
      </c>
      <c r="Q364" s="243">
        <f>ROUND(E364*P364,2)</f>
        <v>0</v>
      </c>
      <c r="R364" s="243" t="s">
        <v>394</v>
      </c>
      <c r="S364" s="243" t="s">
        <v>154</v>
      </c>
      <c r="T364" s="244" t="s">
        <v>154</v>
      </c>
      <c r="U364" s="227">
        <v>0.42918000000000001</v>
      </c>
      <c r="V364" s="227">
        <f>ROUND(E364*U364,2)</f>
        <v>1695.26</v>
      </c>
      <c r="W364" s="227"/>
      <c r="X364" s="227" t="s">
        <v>395</v>
      </c>
      <c r="Y364" s="217"/>
      <c r="Z364" s="217"/>
      <c r="AA364" s="217"/>
      <c r="AB364" s="217"/>
      <c r="AC364" s="217"/>
      <c r="AD364" s="217"/>
      <c r="AE364" s="217"/>
      <c r="AF364" s="217"/>
      <c r="AG364" s="217" t="s">
        <v>396</v>
      </c>
      <c r="AH364" s="217"/>
      <c r="AI364" s="217"/>
      <c r="AJ364" s="217"/>
      <c r="AK364" s="217"/>
      <c r="AL364" s="217"/>
      <c r="AM364" s="217"/>
      <c r="AN364" s="217"/>
      <c r="AO364" s="217"/>
      <c r="AP364" s="217"/>
      <c r="AQ364" s="217"/>
      <c r="AR364" s="217"/>
      <c r="AS364" s="217"/>
      <c r="AT364" s="217"/>
      <c r="AU364" s="217"/>
      <c r="AV364" s="217"/>
      <c r="AW364" s="217"/>
      <c r="AX364" s="217"/>
      <c r="AY364" s="217"/>
      <c r="AZ364" s="217"/>
      <c r="BA364" s="217"/>
      <c r="BB364" s="217"/>
      <c r="BC364" s="217"/>
      <c r="BD364" s="217"/>
      <c r="BE364" s="217"/>
      <c r="BF364" s="217"/>
      <c r="BG364" s="217"/>
      <c r="BH364" s="217"/>
    </row>
    <row r="365" spans="1:60" ht="22.5" outlineLevel="1" x14ac:dyDescent="0.2">
      <c r="A365" s="224"/>
      <c r="B365" s="225"/>
      <c r="C365" s="261" t="s">
        <v>397</v>
      </c>
      <c r="D365" s="246"/>
      <c r="E365" s="246"/>
      <c r="F365" s="246"/>
      <c r="G365" s="246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17"/>
      <c r="Z365" s="217"/>
      <c r="AA365" s="217"/>
      <c r="AB365" s="217"/>
      <c r="AC365" s="217"/>
      <c r="AD365" s="217"/>
      <c r="AE365" s="217"/>
      <c r="AF365" s="217"/>
      <c r="AG365" s="217" t="s">
        <v>121</v>
      </c>
      <c r="AH365" s="217"/>
      <c r="AI365" s="217"/>
      <c r="AJ365" s="217"/>
      <c r="AK365" s="217"/>
      <c r="AL365" s="217"/>
      <c r="AM365" s="217"/>
      <c r="AN365" s="217"/>
      <c r="AO365" s="217"/>
      <c r="AP365" s="217"/>
      <c r="AQ365" s="217"/>
      <c r="AR365" s="217"/>
      <c r="AS365" s="217"/>
      <c r="AT365" s="217"/>
      <c r="AU365" s="217"/>
      <c r="AV365" s="217"/>
      <c r="AW365" s="217"/>
      <c r="AX365" s="217"/>
      <c r="AY365" s="217"/>
      <c r="AZ365" s="217"/>
      <c r="BA365" s="245" t="str">
        <f>C365</f>
        <v>Doplňkové konstrukce ocelové atypické/typové stavebnicové prvky (uložení potrubí, armatrur, zařízení, čerpadel...), včetně povrchové antikorozní úpravy (protikorozní nátěr, zinkování, ve venkovním prostředí žárový zinek)</v>
      </c>
      <c r="BB365" s="217"/>
      <c r="BC365" s="217"/>
      <c r="BD365" s="217"/>
      <c r="BE365" s="217"/>
      <c r="BF365" s="217"/>
      <c r="BG365" s="217"/>
      <c r="BH365" s="217"/>
    </row>
    <row r="366" spans="1:60" outlineLevel="1" x14ac:dyDescent="0.2">
      <c r="A366" s="238">
        <v>236</v>
      </c>
      <c r="B366" s="239" t="s">
        <v>398</v>
      </c>
      <c r="C366" s="260" t="s">
        <v>399</v>
      </c>
      <c r="D366" s="240" t="s">
        <v>400</v>
      </c>
      <c r="E366" s="241">
        <v>204</v>
      </c>
      <c r="F366" s="242"/>
      <c r="G366" s="243">
        <f>ROUND(E366*F366,2)</f>
        <v>0</v>
      </c>
      <c r="H366" s="242"/>
      <c r="I366" s="243">
        <f>ROUND(E366*H366,2)</f>
        <v>0</v>
      </c>
      <c r="J366" s="242"/>
      <c r="K366" s="243">
        <f>ROUND(E366*J366,2)</f>
        <v>0</v>
      </c>
      <c r="L366" s="243">
        <v>21</v>
      </c>
      <c r="M366" s="243">
        <f>G366*(1+L366/100)</f>
        <v>0</v>
      </c>
      <c r="N366" s="243">
        <v>0</v>
      </c>
      <c r="O366" s="243">
        <f>ROUND(E366*N366,2)</f>
        <v>0</v>
      </c>
      <c r="P366" s="243">
        <v>0</v>
      </c>
      <c r="Q366" s="243">
        <f>ROUND(E366*P366,2)</f>
        <v>0</v>
      </c>
      <c r="R366" s="243" t="s">
        <v>401</v>
      </c>
      <c r="S366" s="243" t="s">
        <v>154</v>
      </c>
      <c r="T366" s="244" t="s">
        <v>154</v>
      </c>
      <c r="U366" s="227">
        <v>1</v>
      </c>
      <c r="V366" s="227">
        <f>ROUND(E366*U366,2)</f>
        <v>204</v>
      </c>
      <c r="W366" s="227"/>
      <c r="X366" s="227" t="s">
        <v>402</v>
      </c>
      <c r="Y366" s="217"/>
      <c r="Z366" s="217"/>
      <c r="AA366" s="217"/>
      <c r="AB366" s="217"/>
      <c r="AC366" s="217"/>
      <c r="AD366" s="217"/>
      <c r="AE366" s="217"/>
      <c r="AF366" s="217"/>
      <c r="AG366" s="217" t="s">
        <v>403</v>
      </c>
      <c r="AH366" s="217"/>
      <c r="AI366" s="217"/>
      <c r="AJ366" s="217"/>
      <c r="AK366" s="217"/>
      <c r="AL366" s="217"/>
      <c r="AM366" s="217"/>
      <c r="AN366" s="217"/>
      <c r="AO366" s="217"/>
      <c r="AP366" s="217"/>
      <c r="AQ366" s="217"/>
      <c r="AR366" s="217"/>
      <c r="AS366" s="217"/>
      <c r="AT366" s="217"/>
      <c r="AU366" s="217"/>
      <c r="AV366" s="217"/>
      <c r="AW366" s="217"/>
      <c r="AX366" s="217"/>
      <c r="AY366" s="217"/>
      <c r="AZ366" s="217"/>
      <c r="BA366" s="217"/>
      <c r="BB366" s="217"/>
      <c r="BC366" s="217"/>
      <c r="BD366" s="217"/>
      <c r="BE366" s="217"/>
      <c r="BF366" s="217"/>
      <c r="BG366" s="217"/>
      <c r="BH366" s="217"/>
    </row>
    <row r="367" spans="1:60" outlineLevel="1" x14ac:dyDescent="0.2">
      <c r="A367" s="224"/>
      <c r="B367" s="225"/>
      <c r="C367" s="266" t="s">
        <v>404</v>
      </c>
      <c r="D367" s="229"/>
      <c r="E367" s="230">
        <v>72</v>
      </c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17"/>
      <c r="Z367" s="217"/>
      <c r="AA367" s="217"/>
      <c r="AB367" s="217"/>
      <c r="AC367" s="217"/>
      <c r="AD367" s="217"/>
      <c r="AE367" s="217"/>
      <c r="AF367" s="217"/>
      <c r="AG367" s="217" t="s">
        <v>251</v>
      </c>
      <c r="AH367" s="217">
        <v>0</v>
      </c>
      <c r="AI367" s="217"/>
      <c r="AJ367" s="217"/>
      <c r="AK367" s="217"/>
      <c r="AL367" s="217"/>
      <c r="AM367" s="217"/>
      <c r="AN367" s="217"/>
      <c r="AO367" s="217"/>
      <c r="AP367" s="217"/>
      <c r="AQ367" s="217"/>
      <c r="AR367" s="217"/>
      <c r="AS367" s="217"/>
      <c r="AT367" s="217"/>
      <c r="AU367" s="217"/>
      <c r="AV367" s="217"/>
      <c r="AW367" s="217"/>
      <c r="AX367" s="217"/>
      <c r="AY367" s="217"/>
      <c r="AZ367" s="217"/>
      <c r="BA367" s="217"/>
      <c r="BB367" s="217"/>
      <c r="BC367" s="217"/>
      <c r="BD367" s="217"/>
      <c r="BE367" s="217"/>
      <c r="BF367" s="217"/>
      <c r="BG367" s="217"/>
      <c r="BH367" s="217"/>
    </row>
    <row r="368" spans="1:60" outlineLevel="1" x14ac:dyDescent="0.2">
      <c r="A368" s="224"/>
      <c r="B368" s="225"/>
      <c r="C368" s="266" t="s">
        <v>405</v>
      </c>
      <c r="D368" s="229"/>
      <c r="E368" s="230">
        <v>32</v>
      </c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17"/>
      <c r="Z368" s="217"/>
      <c r="AA368" s="217"/>
      <c r="AB368" s="217"/>
      <c r="AC368" s="217"/>
      <c r="AD368" s="217"/>
      <c r="AE368" s="217"/>
      <c r="AF368" s="217"/>
      <c r="AG368" s="217" t="s">
        <v>251</v>
      </c>
      <c r="AH368" s="217">
        <v>0</v>
      </c>
      <c r="AI368" s="217"/>
      <c r="AJ368" s="217"/>
      <c r="AK368" s="217"/>
      <c r="AL368" s="217"/>
      <c r="AM368" s="217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7"/>
      <c r="AY368" s="217"/>
      <c r="AZ368" s="217"/>
      <c r="BA368" s="217"/>
      <c r="BB368" s="217"/>
      <c r="BC368" s="217"/>
      <c r="BD368" s="217"/>
      <c r="BE368" s="217"/>
      <c r="BF368" s="217"/>
      <c r="BG368" s="217"/>
      <c r="BH368" s="217"/>
    </row>
    <row r="369" spans="1:60" outlineLevel="1" x14ac:dyDescent="0.2">
      <c r="A369" s="224"/>
      <c r="B369" s="225"/>
      <c r="C369" s="266" t="s">
        <v>406</v>
      </c>
      <c r="D369" s="229"/>
      <c r="E369" s="230">
        <v>50</v>
      </c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17"/>
      <c r="Z369" s="217"/>
      <c r="AA369" s="217"/>
      <c r="AB369" s="217"/>
      <c r="AC369" s="217"/>
      <c r="AD369" s="217"/>
      <c r="AE369" s="217"/>
      <c r="AF369" s="217"/>
      <c r="AG369" s="217" t="s">
        <v>251</v>
      </c>
      <c r="AH369" s="217">
        <v>0</v>
      </c>
      <c r="AI369" s="217"/>
      <c r="AJ369" s="217"/>
      <c r="AK369" s="217"/>
      <c r="AL369" s="217"/>
      <c r="AM369" s="217"/>
      <c r="AN369" s="217"/>
      <c r="AO369" s="217"/>
      <c r="AP369" s="217"/>
      <c r="AQ369" s="217"/>
      <c r="AR369" s="217"/>
      <c r="AS369" s="217"/>
      <c r="AT369" s="217"/>
      <c r="AU369" s="217"/>
      <c r="AV369" s="217"/>
      <c r="AW369" s="217"/>
      <c r="AX369" s="217"/>
      <c r="AY369" s="217"/>
      <c r="AZ369" s="217"/>
      <c r="BA369" s="217"/>
      <c r="BB369" s="217"/>
      <c r="BC369" s="217"/>
      <c r="BD369" s="217"/>
      <c r="BE369" s="217"/>
      <c r="BF369" s="217"/>
      <c r="BG369" s="217"/>
      <c r="BH369" s="217"/>
    </row>
    <row r="370" spans="1:60" outlineLevel="1" x14ac:dyDescent="0.2">
      <c r="A370" s="224"/>
      <c r="B370" s="225"/>
      <c r="C370" s="266" t="s">
        <v>407</v>
      </c>
      <c r="D370" s="229"/>
      <c r="E370" s="230">
        <v>50</v>
      </c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17"/>
      <c r="Z370" s="217"/>
      <c r="AA370" s="217"/>
      <c r="AB370" s="217"/>
      <c r="AC370" s="217"/>
      <c r="AD370" s="217"/>
      <c r="AE370" s="217"/>
      <c r="AF370" s="217"/>
      <c r="AG370" s="217" t="s">
        <v>251</v>
      </c>
      <c r="AH370" s="217">
        <v>0</v>
      </c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</row>
    <row r="371" spans="1:60" outlineLevel="1" x14ac:dyDescent="0.2">
      <c r="A371" s="238">
        <v>237</v>
      </c>
      <c r="B371" s="239" t="s">
        <v>408</v>
      </c>
      <c r="C371" s="260" t="s">
        <v>409</v>
      </c>
      <c r="D371" s="240" t="s">
        <v>400</v>
      </c>
      <c r="E371" s="241">
        <v>40</v>
      </c>
      <c r="F371" s="242"/>
      <c r="G371" s="243">
        <f>ROUND(E371*F371,2)</f>
        <v>0</v>
      </c>
      <c r="H371" s="242"/>
      <c r="I371" s="243">
        <f>ROUND(E371*H371,2)</f>
        <v>0</v>
      </c>
      <c r="J371" s="242"/>
      <c r="K371" s="243">
        <f>ROUND(E371*J371,2)</f>
        <v>0</v>
      </c>
      <c r="L371" s="243">
        <v>21</v>
      </c>
      <c r="M371" s="243">
        <f>G371*(1+L371/100)</f>
        <v>0</v>
      </c>
      <c r="N371" s="243">
        <v>0</v>
      </c>
      <c r="O371" s="243">
        <f>ROUND(E371*N371,2)</f>
        <v>0</v>
      </c>
      <c r="P371" s="243">
        <v>0</v>
      </c>
      <c r="Q371" s="243">
        <f>ROUND(E371*P371,2)</f>
        <v>0</v>
      </c>
      <c r="R371" s="243" t="s">
        <v>401</v>
      </c>
      <c r="S371" s="243" t="s">
        <v>154</v>
      </c>
      <c r="T371" s="244" t="s">
        <v>154</v>
      </c>
      <c r="U371" s="227">
        <v>1</v>
      </c>
      <c r="V371" s="227">
        <f>ROUND(E371*U371,2)</f>
        <v>40</v>
      </c>
      <c r="W371" s="227"/>
      <c r="X371" s="227" t="s">
        <v>402</v>
      </c>
      <c r="Y371" s="217"/>
      <c r="Z371" s="217"/>
      <c r="AA371" s="217"/>
      <c r="AB371" s="217"/>
      <c r="AC371" s="217"/>
      <c r="AD371" s="217"/>
      <c r="AE371" s="217"/>
      <c r="AF371" s="217"/>
      <c r="AG371" s="217" t="s">
        <v>403</v>
      </c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</row>
    <row r="372" spans="1:60" outlineLevel="1" x14ac:dyDescent="0.2">
      <c r="A372" s="224"/>
      <c r="B372" s="225"/>
      <c r="C372" s="261" t="s">
        <v>410</v>
      </c>
      <c r="D372" s="246"/>
      <c r="E372" s="246"/>
      <c r="F372" s="246"/>
      <c r="G372" s="246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17"/>
      <c r="Z372" s="217"/>
      <c r="AA372" s="217"/>
      <c r="AB372" s="217"/>
      <c r="AC372" s="217"/>
      <c r="AD372" s="217"/>
      <c r="AE372" s="217"/>
      <c r="AF372" s="217"/>
      <c r="AG372" s="217" t="s">
        <v>121</v>
      </c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</row>
    <row r="373" spans="1:60" ht="33.75" outlineLevel="1" x14ac:dyDescent="0.2">
      <c r="A373" s="238">
        <v>238</v>
      </c>
      <c r="B373" s="239" t="s">
        <v>589</v>
      </c>
      <c r="C373" s="260" t="s">
        <v>420</v>
      </c>
      <c r="D373" s="240" t="s">
        <v>115</v>
      </c>
      <c r="E373" s="241">
        <v>14</v>
      </c>
      <c r="F373" s="242"/>
      <c r="G373" s="243">
        <f>ROUND(E373*F373,2)</f>
        <v>0</v>
      </c>
      <c r="H373" s="242"/>
      <c r="I373" s="243">
        <f>ROUND(E373*H373,2)</f>
        <v>0</v>
      </c>
      <c r="J373" s="242"/>
      <c r="K373" s="243">
        <f>ROUND(E373*J373,2)</f>
        <v>0</v>
      </c>
      <c r="L373" s="243">
        <v>21</v>
      </c>
      <c r="M373" s="243">
        <f>G373*(1+L373/100)</f>
        <v>0</v>
      </c>
      <c r="N373" s="243">
        <v>0</v>
      </c>
      <c r="O373" s="243">
        <f>ROUND(E373*N373,2)</f>
        <v>0</v>
      </c>
      <c r="P373" s="243">
        <v>0</v>
      </c>
      <c r="Q373" s="243">
        <f>ROUND(E373*P373,2)</f>
        <v>0</v>
      </c>
      <c r="R373" s="243"/>
      <c r="S373" s="243" t="s">
        <v>116</v>
      </c>
      <c r="T373" s="244" t="s">
        <v>117</v>
      </c>
      <c r="U373" s="227">
        <v>0</v>
      </c>
      <c r="V373" s="227">
        <f>ROUND(E373*U373,2)</f>
        <v>0</v>
      </c>
      <c r="W373" s="227"/>
      <c r="X373" s="227" t="s">
        <v>238</v>
      </c>
      <c r="Y373" s="217"/>
      <c r="Z373" s="217"/>
      <c r="AA373" s="217"/>
      <c r="AB373" s="217"/>
      <c r="AC373" s="217"/>
      <c r="AD373" s="217"/>
      <c r="AE373" s="217"/>
      <c r="AF373" s="217"/>
      <c r="AG373" s="217" t="s">
        <v>239</v>
      </c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</row>
    <row r="374" spans="1:60" ht="22.5" outlineLevel="1" x14ac:dyDescent="0.2">
      <c r="A374" s="224"/>
      <c r="B374" s="225"/>
      <c r="C374" s="261" t="s">
        <v>421</v>
      </c>
      <c r="D374" s="246"/>
      <c r="E374" s="246"/>
      <c r="F374" s="246"/>
      <c r="G374" s="246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17"/>
      <c r="Z374" s="217"/>
      <c r="AA374" s="217"/>
      <c r="AB374" s="217"/>
      <c r="AC374" s="217"/>
      <c r="AD374" s="217"/>
      <c r="AE374" s="217"/>
      <c r="AF374" s="217"/>
      <c r="AG374" s="217" t="s">
        <v>121</v>
      </c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45" t="str">
        <f>C374</f>
        <v>min. 30-390kPa, nastavení maximálního průtoku volbou nerezové kazety, s měřicími vsuvkami pro měření průtoku, tlakové ztráty a teploty protékající látky, DN20. (např. HydronicSystem FlowCon K380.20.F360411, řada 4 (28-390kPa) nebo rovnocenný)</v>
      </c>
      <c r="BB374" s="217"/>
      <c r="BC374" s="217"/>
      <c r="BD374" s="217"/>
      <c r="BE374" s="217"/>
      <c r="BF374" s="217"/>
      <c r="BG374" s="217"/>
      <c r="BH374" s="217"/>
    </row>
    <row r="375" spans="1:60" ht="33.75" outlineLevel="1" x14ac:dyDescent="0.2">
      <c r="A375" s="238">
        <v>239</v>
      </c>
      <c r="B375" s="239" t="s">
        <v>590</v>
      </c>
      <c r="C375" s="260" t="s">
        <v>423</v>
      </c>
      <c r="D375" s="240" t="s">
        <v>115</v>
      </c>
      <c r="E375" s="241">
        <v>88</v>
      </c>
      <c r="F375" s="242"/>
      <c r="G375" s="243">
        <f>ROUND(E375*F375,2)</f>
        <v>0</v>
      </c>
      <c r="H375" s="242"/>
      <c r="I375" s="243">
        <f>ROUND(E375*H375,2)</f>
        <v>0</v>
      </c>
      <c r="J375" s="242"/>
      <c r="K375" s="243">
        <f>ROUND(E375*J375,2)</f>
        <v>0</v>
      </c>
      <c r="L375" s="243">
        <v>21</v>
      </c>
      <c r="M375" s="243">
        <f>G375*(1+L375/100)</f>
        <v>0</v>
      </c>
      <c r="N375" s="243">
        <v>0</v>
      </c>
      <c r="O375" s="243">
        <f>ROUND(E375*N375,2)</f>
        <v>0</v>
      </c>
      <c r="P375" s="243">
        <v>0</v>
      </c>
      <c r="Q375" s="243">
        <f>ROUND(E375*P375,2)</f>
        <v>0</v>
      </c>
      <c r="R375" s="243"/>
      <c r="S375" s="243" t="s">
        <v>116</v>
      </c>
      <c r="T375" s="244" t="s">
        <v>117</v>
      </c>
      <c r="U375" s="227">
        <v>0</v>
      </c>
      <c r="V375" s="227">
        <f>ROUND(E375*U375,2)</f>
        <v>0</v>
      </c>
      <c r="W375" s="227"/>
      <c r="X375" s="227" t="s">
        <v>238</v>
      </c>
      <c r="Y375" s="217"/>
      <c r="Z375" s="217"/>
      <c r="AA375" s="217"/>
      <c r="AB375" s="217"/>
      <c r="AC375" s="217"/>
      <c r="AD375" s="217"/>
      <c r="AE375" s="217"/>
      <c r="AF375" s="217"/>
      <c r="AG375" s="217" t="s">
        <v>239</v>
      </c>
      <c r="AH375" s="217"/>
      <c r="AI375" s="217"/>
      <c r="AJ375" s="217"/>
      <c r="AK375" s="217"/>
      <c r="AL375" s="217"/>
      <c r="AM375" s="217"/>
      <c r="AN375" s="217"/>
      <c r="AO375" s="217"/>
      <c r="AP375" s="217"/>
      <c r="AQ375" s="217"/>
      <c r="AR375" s="217"/>
      <c r="AS375" s="217"/>
      <c r="AT375" s="217"/>
      <c r="AU375" s="217"/>
      <c r="AV375" s="217"/>
      <c r="AW375" s="217"/>
      <c r="AX375" s="217"/>
      <c r="AY375" s="217"/>
      <c r="AZ375" s="217"/>
      <c r="BA375" s="217"/>
      <c r="BB375" s="217"/>
      <c r="BC375" s="217"/>
      <c r="BD375" s="217"/>
      <c r="BE375" s="217"/>
      <c r="BF375" s="217"/>
      <c r="BG375" s="217"/>
      <c r="BH375" s="217"/>
    </row>
    <row r="376" spans="1:60" ht="33.75" outlineLevel="1" x14ac:dyDescent="0.2">
      <c r="A376" s="224"/>
      <c r="B376" s="225"/>
      <c r="C376" s="261" t="s">
        <v>424</v>
      </c>
      <c r="D376" s="246"/>
      <c r="E376" s="246"/>
      <c r="F376" s="246"/>
      <c r="G376" s="246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17"/>
      <c r="Z376" s="217"/>
      <c r="AA376" s="217"/>
      <c r="AB376" s="217"/>
      <c r="AC376" s="217"/>
      <c r="AD376" s="217"/>
      <c r="AE376" s="217"/>
      <c r="AF376" s="217"/>
      <c r="AG376" s="217" t="s">
        <v>121</v>
      </c>
      <c r="AH376" s="217"/>
      <c r="AI376" s="217"/>
      <c r="AJ376" s="217"/>
      <c r="AK376" s="217"/>
      <c r="AL376" s="217"/>
      <c r="AM376" s="217"/>
      <c r="AN376" s="217"/>
      <c r="AO376" s="217"/>
      <c r="AP376" s="217"/>
      <c r="AQ376" s="217"/>
      <c r="AR376" s="217"/>
      <c r="AS376" s="217"/>
      <c r="AT376" s="217"/>
      <c r="AU376" s="217"/>
      <c r="AV376" s="217"/>
      <c r="AW376" s="217"/>
      <c r="AX376" s="217"/>
      <c r="AY376" s="217"/>
      <c r="AZ376" s="217"/>
      <c r="BA376" s="245" t="str">
        <f>C376</f>
        <v>30-600kPa, rozsah pracovních teplot 0-120°C, závitový, pro přednastavení bez omezení zdvihu regulační kuželky-zdvih 5,0mm, včetně rovnoprocentního elektromechanického ovládacího pohonu 24V~/0-10V, včetně přednastavení, DN10. (např.HydronicSystems Optima compact plus DN10HF (5,0mm) nebo rovnocenný)</v>
      </c>
      <c r="BB376" s="217"/>
      <c r="BC376" s="217"/>
      <c r="BD376" s="217"/>
      <c r="BE376" s="217"/>
      <c r="BF376" s="217"/>
      <c r="BG376" s="217"/>
      <c r="BH376" s="217"/>
    </row>
    <row r="377" spans="1:60" ht="33.75" outlineLevel="1" x14ac:dyDescent="0.2">
      <c r="A377" s="238">
        <v>240</v>
      </c>
      <c r="B377" s="239" t="s">
        <v>591</v>
      </c>
      <c r="C377" s="260" t="s">
        <v>426</v>
      </c>
      <c r="D377" s="240" t="s">
        <v>115</v>
      </c>
      <c r="E377" s="241">
        <v>45</v>
      </c>
      <c r="F377" s="242"/>
      <c r="G377" s="243">
        <f>ROUND(E377*F377,2)</f>
        <v>0</v>
      </c>
      <c r="H377" s="242"/>
      <c r="I377" s="243">
        <f>ROUND(E377*H377,2)</f>
        <v>0</v>
      </c>
      <c r="J377" s="242"/>
      <c r="K377" s="243">
        <f>ROUND(E377*J377,2)</f>
        <v>0</v>
      </c>
      <c r="L377" s="243">
        <v>21</v>
      </c>
      <c r="M377" s="243">
        <f>G377*(1+L377/100)</f>
        <v>0</v>
      </c>
      <c r="N377" s="243">
        <v>0</v>
      </c>
      <c r="O377" s="243">
        <f>ROUND(E377*N377,2)</f>
        <v>0</v>
      </c>
      <c r="P377" s="243">
        <v>0</v>
      </c>
      <c r="Q377" s="243">
        <f>ROUND(E377*P377,2)</f>
        <v>0</v>
      </c>
      <c r="R377" s="243"/>
      <c r="S377" s="243" t="s">
        <v>116</v>
      </c>
      <c r="T377" s="244" t="s">
        <v>117</v>
      </c>
      <c r="U377" s="227">
        <v>0</v>
      </c>
      <c r="V377" s="227">
        <f>ROUND(E377*U377,2)</f>
        <v>0</v>
      </c>
      <c r="W377" s="227"/>
      <c r="X377" s="227" t="s">
        <v>238</v>
      </c>
      <c r="Y377" s="217"/>
      <c r="Z377" s="217"/>
      <c r="AA377" s="217"/>
      <c r="AB377" s="217"/>
      <c r="AC377" s="217"/>
      <c r="AD377" s="217"/>
      <c r="AE377" s="217"/>
      <c r="AF377" s="217"/>
      <c r="AG377" s="217" t="s">
        <v>239</v>
      </c>
      <c r="AH377" s="217"/>
      <c r="AI377" s="217"/>
      <c r="AJ377" s="217"/>
      <c r="AK377" s="217"/>
      <c r="AL377" s="217"/>
      <c r="AM377" s="217"/>
      <c r="AN377" s="217"/>
      <c r="AO377" s="217"/>
      <c r="AP377" s="217"/>
      <c r="AQ377" s="217"/>
      <c r="AR377" s="217"/>
      <c r="AS377" s="217"/>
      <c r="AT377" s="217"/>
      <c r="AU377" s="217"/>
      <c r="AV377" s="217"/>
      <c r="AW377" s="217"/>
      <c r="AX377" s="217"/>
      <c r="AY377" s="217"/>
      <c r="AZ377" s="217"/>
      <c r="BA377" s="217"/>
      <c r="BB377" s="217"/>
      <c r="BC377" s="217"/>
      <c r="BD377" s="217"/>
      <c r="BE377" s="217"/>
      <c r="BF377" s="217"/>
      <c r="BG377" s="217"/>
      <c r="BH377" s="217"/>
    </row>
    <row r="378" spans="1:60" ht="33.75" outlineLevel="1" x14ac:dyDescent="0.2">
      <c r="A378" s="224"/>
      <c r="B378" s="225"/>
      <c r="C378" s="261" t="s">
        <v>427</v>
      </c>
      <c r="D378" s="246"/>
      <c r="E378" s="246"/>
      <c r="F378" s="246"/>
      <c r="G378" s="246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17"/>
      <c r="Z378" s="217"/>
      <c r="AA378" s="217"/>
      <c r="AB378" s="217"/>
      <c r="AC378" s="217"/>
      <c r="AD378" s="217"/>
      <c r="AE378" s="217"/>
      <c r="AF378" s="217"/>
      <c r="AG378" s="217" t="s">
        <v>121</v>
      </c>
      <c r="AH378" s="217"/>
      <c r="AI378" s="217"/>
      <c r="AJ378" s="217"/>
      <c r="AK378" s="217"/>
      <c r="AL378" s="217"/>
      <c r="AM378" s="217"/>
      <c r="AN378" s="217"/>
      <c r="AO378" s="217"/>
      <c r="AP378" s="217"/>
      <c r="AQ378" s="217"/>
      <c r="AR378" s="217"/>
      <c r="AS378" s="217"/>
      <c r="AT378" s="217"/>
      <c r="AU378" s="217"/>
      <c r="AV378" s="217"/>
      <c r="AW378" s="217"/>
      <c r="AX378" s="217"/>
      <c r="AY378" s="217"/>
      <c r="AZ378" s="217"/>
      <c r="BA378" s="245" t="str">
        <f>C378</f>
        <v>30-600kPa, rozsah pracovních teplot 0-120°C, závitový, pro přednastavení bez omezení zdvihu regulační kuželky-zdvih 2,5mm, včetně rovnoprocentního elektromechanického ovládacího pohonu 24V~/0-10V, včetně přednastavení, DN15. (např. HydronicSystems Optima compact plus DN15LF (2,5mm) nebo rovnocenný)</v>
      </c>
      <c r="BB378" s="217"/>
      <c r="BC378" s="217"/>
      <c r="BD378" s="217"/>
      <c r="BE378" s="217"/>
      <c r="BF378" s="217"/>
      <c r="BG378" s="217"/>
      <c r="BH378" s="217"/>
    </row>
    <row r="379" spans="1:60" ht="33.75" outlineLevel="1" x14ac:dyDescent="0.2">
      <c r="A379" s="238">
        <v>241</v>
      </c>
      <c r="B379" s="239" t="s">
        <v>592</v>
      </c>
      <c r="C379" s="260" t="s">
        <v>429</v>
      </c>
      <c r="D379" s="240" t="s">
        <v>115</v>
      </c>
      <c r="E379" s="241">
        <v>1</v>
      </c>
      <c r="F379" s="242"/>
      <c r="G379" s="243">
        <f>ROUND(E379*F379,2)</f>
        <v>0</v>
      </c>
      <c r="H379" s="242"/>
      <c r="I379" s="243">
        <f>ROUND(E379*H379,2)</f>
        <v>0</v>
      </c>
      <c r="J379" s="242"/>
      <c r="K379" s="243">
        <f>ROUND(E379*J379,2)</f>
        <v>0</v>
      </c>
      <c r="L379" s="243">
        <v>21</v>
      </c>
      <c r="M379" s="243">
        <f>G379*(1+L379/100)</f>
        <v>0</v>
      </c>
      <c r="N379" s="243">
        <v>0</v>
      </c>
      <c r="O379" s="243">
        <f>ROUND(E379*N379,2)</f>
        <v>0</v>
      </c>
      <c r="P379" s="243">
        <v>0</v>
      </c>
      <c r="Q379" s="243">
        <f>ROUND(E379*P379,2)</f>
        <v>0</v>
      </c>
      <c r="R379" s="243"/>
      <c r="S379" s="243" t="s">
        <v>116</v>
      </c>
      <c r="T379" s="244" t="s">
        <v>117</v>
      </c>
      <c r="U379" s="227">
        <v>0</v>
      </c>
      <c r="V379" s="227">
        <f>ROUND(E379*U379,2)</f>
        <v>0</v>
      </c>
      <c r="W379" s="227"/>
      <c r="X379" s="227" t="s">
        <v>238</v>
      </c>
      <c r="Y379" s="217"/>
      <c r="Z379" s="217"/>
      <c r="AA379" s="217"/>
      <c r="AB379" s="217"/>
      <c r="AC379" s="217"/>
      <c r="AD379" s="217"/>
      <c r="AE379" s="217"/>
      <c r="AF379" s="217"/>
      <c r="AG379" s="217" t="s">
        <v>239</v>
      </c>
      <c r="AH379" s="217"/>
      <c r="AI379" s="217"/>
      <c r="AJ379" s="217"/>
      <c r="AK379" s="217"/>
      <c r="AL379" s="217"/>
      <c r="AM379" s="217"/>
      <c r="AN379" s="217"/>
      <c r="AO379" s="217"/>
      <c r="AP379" s="217"/>
      <c r="AQ379" s="217"/>
      <c r="AR379" s="217"/>
      <c r="AS379" s="217"/>
      <c r="AT379" s="217"/>
      <c r="AU379" s="217"/>
      <c r="AV379" s="217"/>
      <c r="AW379" s="217"/>
      <c r="AX379" s="217"/>
      <c r="AY379" s="217"/>
      <c r="AZ379" s="217"/>
      <c r="BA379" s="217"/>
      <c r="BB379" s="217"/>
      <c r="BC379" s="217"/>
      <c r="BD379" s="217"/>
      <c r="BE379" s="217"/>
      <c r="BF379" s="217"/>
      <c r="BG379" s="217"/>
      <c r="BH379" s="217"/>
    </row>
    <row r="380" spans="1:60" ht="33.75" outlineLevel="1" x14ac:dyDescent="0.2">
      <c r="A380" s="224"/>
      <c r="B380" s="225"/>
      <c r="C380" s="261" t="s">
        <v>430</v>
      </c>
      <c r="D380" s="246"/>
      <c r="E380" s="246"/>
      <c r="F380" s="246"/>
      <c r="G380" s="246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17"/>
      <c r="Z380" s="217"/>
      <c r="AA380" s="217"/>
      <c r="AB380" s="217"/>
      <c r="AC380" s="217"/>
      <c r="AD380" s="217"/>
      <c r="AE380" s="217"/>
      <c r="AF380" s="217"/>
      <c r="AG380" s="217" t="s">
        <v>121</v>
      </c>
      <c r="AH380" s="217"/>
      <c r="AI380" s="217"/>
      <c r="AJ380" s="217"/>
      <c r="AK380" s="217"/>
      <c r="AL380" s="217"/>
      <c r="AM380" s="217"/>
      <c r="AN380" s="217"/>
      <c r="AO380" s="217"/>
      <c r="AP380" s="217"/>
      <c r="AQ380" s="217"/>
      <c r="AR380" s="217"/>
      <c r="AS380" s="217"/>
      <c r="AT380" s="217"/>
      <c r="AU380" s="217"/>
      <c r="AV380" s="217"/>
      <c r="AW380" s="217"/>
      <c r="AX380" s="217"/>
      <c r="AY380" s="217"/>
      <c r="AZ380" s="217"/>
      <c r="BA380" s="245" t="str">
        <f>C380</f>
        <v>tlaku 30-600kPa, rozsah pracovních teplot 0-120°C, závitový, pro přednastavení bez omezení zdvihu regulační kuželky-zdvih 5,0mm, včetně rovnoprocentního elektromechanického ovládacího pohonu 24V~/0-10V, včetně přednastavení, DN20. (např. HydronicSystems Optima compact plus DN20LF (5,0mm) nebo rovnocenný)</v>
      </c>
      <c r="BB380" s="217"/>
      <c r="BC380" s="217"/>
      <c r="BD380" s="217"/>
      <c r="BE380" s="217"/>
      <c r="BF380" s="217"/>
      <c r="BG380" s="217"/>
      <c r="BH380" s="217"/>
    </row>
    <row r="381" spans="1:60" ht="33.75" outlineLevel="1" x14ac:dyDescent="0.2">
      <c r="A381" s="238">
        <v>242</v>
      </c>
      <c r="B381" s="239" t="s">
        <v>593</v>
      </c>
      <c r="C381" s="260" t="s">
        <v>438</v>
      </c>
      <c r="D381" s="240" t="s">
        <v>115</v>
      </c>
      <c r="E381" s="241">
        <v>2</v>
      </c>
      <c r="F381" s="242"/>
      <c r="G381" s="243">
        <f>ROUND(E381*F381,2)</f>
        <v>0</v>
      </c>
      <c r="H381" s="242"/>
      <c r="I381" s="243">
        <f>ROUND(E381*H381,2)</f>
        <v>0</v>
      </c>
      <c r="J381" s="242"/>
      <c r="K381" s="243">
        <f>ROUND(E381*J381,2)</f>
        <v>0</v>
      </c>
      <c r="L381" s="243">
        <v>21</v>
      </c>
      <c r="M381" s="243">
        <f>G381*(1+L381/100)</f>
        <v>0</v>
      </c>
      <c r="N381" s="243">
        <v>0</v>
      </c>
      <c r="O381" s="243">
        <f>ROUND(E381*N381,2)</f>
        <v>0</v>
      </c>
      <c r="P381" s="243">
        <v>0</v>
      </c>
      <c r="Q381" s="243">
        <f>ROUND(E381*P381,2)</f>
        <v>0</v>
      </c>
      <c r="R381" s="243"/>
      <c r="S381" s="243" t="s">
        <v>116</v>
      </c>
      <c r="T381" s="244" t="s">
        <v>117</v>
      </c>
      <c r="U381" s="227">
        <v>0</v>
      </c>
      <c r="V381" s="227">
        <f>ROUND(E381*U381,2)</f>
        <v>0</v>
      </c>
      <c r="W381" s="227"/>
      <c r="X381" s="227" t="s">
        <v>238</v>
      </c>
      <c r="Y381" s="217"/>
      <c r="Z381" s="217"/>
      <c r="AA381" s="217"/>
      <c r="AB381" s="217"/>
      <c r="AC381" s="217"/>
      <c r="AD381" s="217"/>
      <c r="AE381" s="217"/>
      <c r="AF381" s="217"/>
      <c r="AG381" s="217" t="s">
        <v>239</v>
      </c>
      <c r="AH381" s="217"/>
      <c r="AI381" s="217"/>
      <c r="AJ381" s="217"/>
      <c r="AK381" s="217"/>
      <c r="AL381" s="217"/>
      <c r="AM381" s="217"/>
      <c r="AN381" s="217"/>
      <c r="AO381" s="217"/>
      <c r="AP381" s="217"/>
      <c r="AQ381" s="217"/>
      <c r="AR381" s="217"/>
      <c r="AS381" s="217"/>
      <c r="AT381" s="217"/>
      <c r="AU381" s="217"/>
      <c r="AV381" s="217"/>
      <c r="AW381" s="217"/>
      <c r="AX381" s="217"/>
      <c r="AY381" s="217"/>
      <c r="AZ381" s="217"/>
      <c r="BA381" s="217"/>
      <c r="BB381" s="217"/>
      <c r="BC381" s="217"/>
      <c r="BD381" s="217"/>
      <c r="BE381" s="217"/>
      <c r="BF381" s="217"/>
      <c r="BG381" s="217"/>
      <c r="BH381" s="217"/>
    </row>
    <row r="382" spans="1:60" ht="33.75" outlineLevel="1" x14ac:dyDescent="0.2">
      <c r="A382" s="224"/>
      <c r="B382" s="225"/>
      <c r="C382" s="261" t="s">
        <v>439</v>
      </c>
      <c r="D382" s="246"/>
      <c r="E382" s="246"/>
      <c r="F382" s="246"/>
      <c r="G382" s="246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17"/>
      <c r="Z382" s="217"/>
      <c r="AA382" s="217"/>
      <c r="AB382" s="217"/>
      <c r="AC382" s="217"/>
      <c r="AD382" s="217"/>
      <c r="AE382" s="217"/>
      <c r="AF382" s="217"/>
      <c r="AG382" s="217" t="s">
        <v>121</v>
      </c>
      <c r="AH382" s="217"/>
      <c r="AI382" s="217"/>
      <c r="AJ382" s="217"/>
      <c r="AK382" s="217"/>
      <c r="AL382" s="217"/>
      <c r="AM382" s="217"/>
      <c r="AN382" s="217"/>
      <c r="AO382" s="217"/>
      <c r="AP382" s="217"/>
      <c r="AQ382" s="217"/>
      <c r="AR382" s="217"/>
      <c r="AS382" s="217"/>
      <c r="AT382" s="217"/>
      <c r="AU382" s="217"/>
      <c r="AV382" s="217"/>
      <c r="AW382" s="217"/>
      <c r="AX382" s="217"/>
      <c r="AY382" s="217"/>
      <c r="AZ382" s="217"/>
      <c r="BA382" s="245" t="str">
        <f>C382</f>
        <v>tlaku 30-600kPa, rozsah pracovních teplot 0-120°C, závitový, pro přednastavení bez omezení zdvihu regulační kuželky-zdvih 15mm, včetně rovnoprocentního elektromechanického ovládacího pohonu 24V~/0-10V, včetně přednastavení, DN40. (např. HydronicSystems Optima compact plus DN40 (15mm) nebo rovnocenný)</v>
      </c>
      <c r="BB382" s="217"/>
      <c r="BC382" s="217"/>
      <c r="BD382" s="217"/>
      <c r="BE382" s="217"/>
      <c r="BF382" s="217"/>
      <c r="BG382" s="217"/>
      <c r="BH382" s="217"/>
    </row>
    <row r="383" spans="1:60" ht="33.75" outlineLevel="1" x14ac:dyDescent="0.2">
      <c r="A383" s="238">
        <v>243</v>
      </c>
      <c r="B383" s="239" t="s">
        <v>594</v>
      </c>
      <c r="C383" s="260" t="s">
        <v>447</v>
      </c>
      <c r="D383" s="240" t="s">
        <v>115</v>
      </c>
      <c r="E383" s="241">
        <v>30</v>
      </c>
      <c r="F383" s="242"/>
      <c r="G383" s="243">
        <f>ROUND(E383*F383,2)</f>
        <v>0</v>
      </c>
      <c r="H383" s="242"/>
      <c r="I383" s="243">
        <f>ROUND(E383*H383,2)</f>
        <v>0</v>
      </c>
      <c r="J383" s="242"/>
      <c r="K383" s="243">
        <f>ROUND(E383*J383,2)</f>
        <v>0</v>
      </c>
      <c r="L383" s="243">
        <v>21</v>
      </c>
      <c r="M383" s="243">
        <f>G383*(1+L383/100)</f>
        <v>0</v>
      </c>
      <c r="N383" s="243">
        <v>0</v>
      </c>
      <c r="O383" s="243">
        <f>ROUND(E383*N383,2)</f>
        <v>0</v>
      </c>
      <c r="P383" s="243">
        <v>0</v>
      </c>
      <c r="Q383" s="243">
        <f>ROUND(E383*P383,2)</f>
        <v>0</v>
      </c>
      <c r="R383" s="243"/>
      <c r="S383" s="243" t="s">
        <v>116</v>
      </c>
      <c r="T383" s="244" t="s">
        <v>117</v>
      </c>
      <c r="U383" s="227">
        <v>0</v>
      </c>
      <c r="V383" s="227">
        <f>ROUND(E383*U383,2)</f>
        <v>0</v>
      </c>
      <c r="W383" s="227"/>
      <c r="X383" s="227" t="s">
        <v>238</v>
      </c>
      <c r="Y383" s="217"/>
      <c r="Z383" s="217"/>
      <c r="AA383" s="217"/>
      <c r="AB383" s="217"/>
      <c r="AC383" s="217"/>
      <c r="AD383" s="217"/>
      <c r="AE383" s="217"/>
      <c r="AF383" s="217"/>
      <c r="AG383" s="217" t="s">
        <v>239</v>
      </c>
      <c r="AH383" s="217"/>
      <c r="AI383" s="217"/>
      <c r="AJ383" s="217"/>
      <c r="AK383" s="217"/>
      <c r="AL383" s="217"/>
      <c r="AM383" s="217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7"/>
      <c r="AY383" s="217"/>
      <c r="AZ383" s="217"/>
      <c r="BA383" s="217"/>
      <c r="BB383" s="217"/>
      <c r="BC383" s="217"/>
      <c r="BD383" s="217"/>
      <c r="BE383" s="217"/>
      <c r="BF383" s="217"/>
      <c r="BG383" s="217"/>
      <c r="BH383" s="217"/>
    </row>
    <row r="384" spans="1:60" outlineLevel="1" x14ac:dyDescent="0.2">
      <c r="A384" s="224"/>
      <c r="B384" s="225"/>
      <c r="C384" s="261" t="s">
        <v>448</v>
      </c>
      <c r="D384" s="246"/>
      <c r="E384" s="246"/>
      <c r="F384" s="246"/>
      <c r="G384" s="246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17"/>
      <c r="Z384" s="217"/>
      <c r="AA384" s="217"/>
      <c r="AB384" s="217"/>
      <c r="AC384" s="217"/>
      <c r="AD384" s="217"/>
      <c r="AE384" s="217"/>
      <c r="AF384" s="217"/>
      <c r="AG384" s="217" t="s">
        <v>121</v>
      </c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  <c r="AW384" s="217"/>
      <c r="AX384" s="217"/>
      <c r="AY384" s="217"/>
      <c r="AZ384" s="217"/>
      <c r="BA384" s="217"/>
      <c r="BB384" s="217"/>
      <c r="BC384" s="217"/>
      <c r="BD384" s="217"/>
      <c r="BE384" s="217"/>
      <c r="BF384" s="217"/>
      <c r="BG384" s="217"/>
      <c r="BH384" s="217"/>
    </row>
    <row r="385" spans="1:60" ht="33.75" outlineLevel="1" x14ac:dyDescent="0.2">
      <c r="A385" s="238">
        <v>244</v>
      </c>
      <c r="B385" s="239" t="s">
        <v>595</v>
      </c>
      <c r="C385" s="260" t="s">
        <v>450</v>
      </c>
      <c r="D385" s="240" t="s">
        <v>115</v>
      </c>
      <c r="E385" s="241">
        <v>146</v>
      </c>
      <c r="F385" s="242"/>
      <c r="G385" s="243">
        <f>ROUND(E385*F385,2)</f>
        <v>0</v>
      </c>
      <c r="H385" s="242"/>
      <c r="I385" s="243">
        <f>ROUND(E385*H385,2)</f>
        <v>0</v>
      </c>
      <c r="J385" s="242"/>
      <c r="K385" s="243">
        <f>ROUND(E385*J385,2)</f>
        <v>0</v>
      </c>
      <c r="L385" s="243">
        <v>21</v>
      </c>
      <c r="M385" s="243">
        <f>G385*(1+L385/100)</f>
        <v>0</v>
      </c>
      <c r="N385" s="243">
        <v>0</v>
      </c>
      <c r="O385" s="243">
        <f>ROUND(E385*N385,2)</f>
        <v>0</v>
      </c>
      <c r="P385" s="243">
        <v>0</v>
      </c>
      <c r="Q385" s="243">
        <f>ROUND(E385*P385,2)</f>
        <v>0</v>
      </c>
      <c r="R385" s="243"/>
      <c r="S385" s="243" t="s">
        <v>116</v>
      </c>
      <c r="T385" s="244" t="s">
        <v>117</v>
      </c>
      <c r="U385" s="227">
        <v>0</v>
      </c>
      <c r="V385" s="227">
        <f>ROUND(E385*U385,2)</f>
        <v>0</v>
      </c>
      <c r="W385" s="227"/>
      <c r="X385" s="227" t="s">
        <v>238</v>
      </c>
      <c r="Y385" s="217"/>
      <c r="Z385" s="217"/>
      <c r="AA385" s="217"/>
      <c r="AB385" s="217"/>
      <c r="AC385" s="217"/>
      <c r="AD385" s="217"/>
      <c r="AE385" s="217"/>
      <c r="AF385" s="217"/>
      <c r="AG385" s="217" t="s">
        <v>239</v>
      </c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7"/>
      <c r="AY385" s="217"/>
      <c r="AZ385" s="217"/>
      <c r="BA385" s="217"/>
      <c r="BB385" s="217"/>
      <c r="BC385" s="217"/>
      <c r="BD385" s="217"/>
      <c r="BE385" s="217"/>
      <c r="BF385" s="217"/>
      <c r="BG385" s="217"/>
      <c r="BH385" s="217"/>
    </row>
    <row r="386" spans="1:60" outlineLevel="1" x14ac:dyDescent="0.2">
      <c r="A386" s="224"/>
      <c r="B386" s="225"/>
      <c r="C386" s="261" t="s">
        <v>451</v>
      </c>
      <c r="D386" s="246"/>
      <c r="E386" s="246"/>
      <c r="F386" s="246"/>
      <c r="G386" s="246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17"/>
      <c r="Z386" s="217"/>
      <c r="AA386" s="217"/>
      <c r="AB386" s="217"/>
      <c r="AC386" s="217"/>
      <c r="AD386" s="217"/>
      <c r="AE386" s="217"/>
      <c r="AF386" s="217"/>
      <c r="AG386" s="217" t="s">
        <v>121</v>
      </c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  <c r="AW386" s="217"/>
      <c r="AX386" s="217"/>
      <c r="AY386" s="217"/>
      <c r="AZ386" s="217"/>
      <c r="BA386" s="217"/>
      <c r="BB386" s="217"/>
      <c r="BC386" s="217"/>
      <c r="BD386" s="217"/>
      <c r="BE386" s="217"/>
      <c r="BF386" s="217"/>
      <c r="BG386" s="217"/>
      <c r="BH386" s="217"/>
    </row>
    <row r="387" spans="1:60" ht="33.75" outlineLevel="1" x14ac:dyDescent="0.2">
      <c r="A387" s="238">
        <v>245</v>
      </c>
      <c r="B387" s="239" t="s">
        <v>596</v>
      </c>
      <c r="C387" s="260" t="s">
        <v>450</v>
      </c>
      <c r="D387" s="240" t="s">
        <v>115</v>
      </c>
      <c r="E387" s="241">
        <v>1</v>
      </c>
      <c r="F387" s="242"/>
      <c r="G387" s="243">
        <f>ROUND(E387*F387,2)</f>
        <v>0</v>
      </c>
      <c r="H387" s="242"/>
      <c r="I387" s="243">
        <f>ROUND(E387*H387,2)</f>
        <v>0</v>
      </c>
      <c r="J387" s="242"/>
      <c r="K387" s="243">
        <f>ROUND(E387*J387,2)</f>
        <v>0</v>
      </c>
      <c r="L387" s="243">
        <v>21</v>
      </c>
      <c r="M387" s="243">
        <f>G387*(1+L387/100)</f>
        <v>0</v>
      </c>
      <c r="N387" s="243">
        <v>0</v>
      </c>
      <c r="O387" s="243">
        <f>ROUND(E387*N387,2)</f>
        <v>0</v>
      </c>
      <c r="P387" s="243">
        <v>0</v>
      </c>
      <c r="Q387" s="243">
        <f>ROUND(E387*P387,2)</f>
        <v>0</v>
      </c>
      <c r="R387" s="243"/>
      <c r="S387" s="243" t="s">
        <v>116</v>
      </c>
      <c r="T387" s="244" t="s">
        <v>117</v>
      </c>
      <c r="U387" s="227">
        <v>0</v>
      </c>
      <c r="V387" s="227">
        <f>ROUND(E387*U387,2)</f>
        <v>0</v>
      </c>
      <c r="W387" s="227"/>
      <c r="X387" s="227" t="s">
        <v>238</v>
      </c>
      <c r="Y387" s="217"/>
      <c r="Z387" s="217"/>
      <c r="AA387" s="217"/>
      <c r="AB387" s="217"/>
      <c r="AC387" s="217"/>
      <c r="AD387" s="217"/>
      <c r="AE387" s="217"/>
      <c r="AF387" s="217"/>
      <c r="AG387" s="217" t="s">
        <v>239</v>
      </c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  <c r="AW387" s="217"/>
      <c r="AX387" s="217"/>
      <c r="AY387" s="217"/>
      <c r="AZ387" s="217"/>
      <c r="BA387" s="217"/>
      <c r="BB387" s="217"/>
      <c r="BC387" s="217"/>
      <c r="BD387" s="217"/>
      <c r="BE387" s="217"/>
      <c r="BF387" s="217"/>
      <c r="BG387" s="217"/>
      <c r="BH387" s="217"/>
    </row>
    <row r="388" spans="1:60" outlineLevel="1" x14ac:dyDescent="0.2">
      <c r="A388" s="224"/>
      <c r="B388" s="225"/>
      <c r="C388" s="261" t="s">
        <v>453</v>
      </c>
      <c r="D388" s="246"/>
      <c r="E388" s="246"/>
      <c r="F388" s="246"/>
      <c r="G388" s="246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17"/>
      <c r="Z388" s="217"/>
      <c r="AA388" s="217"/>
      <c r="AB388" s="217"/>
      <c r="AC388" s="217"/>
      <c r="AD388" s="217"/>
      <c r="AE388" s="217"/>
      <c r="AF388" s="217"/>
      <c r="AG388" s="217" t="s">
        <v>121</v>
      </c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  <c r="AW388" s="217"/>
      <c r="AX388" s="217"/>
      <c r="AY388" s="217"/>
      <c r="AZ388" s="217"/>
      <c r="BA388" s="217"/>
      <c r="BB388" s="217"/>
      <c r="BC388" s="217"/>
      <c r="BD388" s="217"/>
      <c r="BE388" s="217"/>
      <c r="BF388" s="217"/>
      <c r="BG388" s="217"/>
      <c r="BH388" s="217"/>
    </row>
    <row r="389" spans="1:60" ht="33.75" outlineLevel="1" x14ac:dyDescent="0.2">
      <c r="A389" s="238">
        <v>246</v>
      </c>
      <c r="B389" s="239" t="s">
        <v>597</v>
      </c>
      <c r="C389" s="260" t="s">
        <v>598</v>
      </c>
      <c r="D389" s="240" t="s">
        <v>115</v>
      </c>
      <c r="E389" s="241">
        <v>5</v>
      </c>
      <c r="F389" s="242"/>
      <c r="G389" s="243">
        <f>ROUND(E389*F389,2)</f>
        <v>0</v>
      </c>
      <c r="H389" s="242"/>
      <c r="I389" s="243">
        <f>ROUND(E389*H389,2)</f>
        <v>0</v>
      </c>
      <c r="J389" s="242"/>
      <c r="K389" s="243">
        <f>ROUND(E389*J389,2)</f>
        <v>0</v>
      </c>
      <c r="L389" s="243">
        <v>21</v>
      </c>
      <c r="M389" s="243">
        <f>G389*(1+L389/100)</f>
        <v>0</v>
      </c>
      <c r="N389" s="243">
        <v>0</v>
      </c>
      <c r="O389" s="243">
        <f>ROUND(E389*N389,2)</f>
        <v>0</v>
      </c>
      <c r="P389" s="243">
        <v>0</v>
      </c>
      <c r="Q389" s="243">
        <f>ROUND(E389*P389,2)</f>
        <v>0</v>
      </c>
      <c r="R389" s="243"/>
      <c r="S389" s="243" t="s">
        <v>116</v>
      </c>
      <c r="T389" s="244" t="s">
        <v>117</v>
      </c>
      <c r="U389" s="227">
        <v>0</v>
      </c>
      <c r="V389" s="227">
        <f>ROUND(E389*U389,2)</f>
        <v>0</v>
      </c>
      <c r="W389" s="227"/>
      <c r="X389" s="227" t="s">
        <v>238</v>
      </c>
      <c r="Y389" s="217"/>
      <c r="Z389" s="217"/>
      <c r="AA389" s="217"/>
      <c r="AB389" s="217"/>
      <c r="AC389" s="217"/>
      <c r="AD389" s="217"/>
      <c r="AE389" s="217"/>
      <c r="AF389" s="217"/>
      <c r="AG389" s="217" t="s">
        <v>239</v>
      </c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</row>
    <row r="390" spans="1:60" outlineLevel="1" x14ac:dyDescent="0.2">
      <c r="A390" s="224"/>
      <c r="B390" s="225"/>
      <c r="C390" s="261" t="s">
        <v>599</v>
      </c>
      <c r="D390" s="246"/>
      <c r="E390" s="246"/>
      <c r="F390" s="246"/>
      <c r="G390" s="246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17"/>
      <c r="Z390" s="217"/>
      <c r="AA390" s="217"/>
      <c r="AB390" s="217"/>
      <c r="AC390" s="217"/>
      <c r="AD390" s="217"/>
      <c r="AE390" s="217"/>
      <c r="AF390" s="217"/>
      <c r="AG390" s="217" t="s">
        <v>121</v>
      </c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  <c r="AW390" s="217"/>
      <c r="AX390" s="217"/>
      <c r="AY390" s="217"/>
      <c r="AZ390" s="217"/>
      <c r="BA390" s="217"/>
      <c r="BB390" s="217"/>
      <c r="BC390" s="217"/>
      <c r="BD390" s="217"/>
      <c r="BE390" s="217"/>
      <c r="BF390" s="217"/>
      <c r="BG390" s="217"/>
      <c r="BH390" s="217"/>
    </row>
    <row r="391" spans="1:60" ht="33.75" outlineLevel="1" x14ac:dyDescent="0.2">
      <c r="A391" s="238">
        <v>247</v>
      </c>
      <c r="B391" s="239" t="s">
        <v>600</v>
      </c>
      <c r="C391" s="260" t="s">
        <v>601</v>
      </c>
      <c r="D391" s="240" t="s">
        <v>115</v>
      </c>
      <c r="E391" s="241">
        <v>3</v>
      </c>
      <c r="F391" s="242"/>
      <c r="G391" s="243">
        <f>ROUND(E391*F391,2)</f>
        <v>0</v>
      </c>
      <c r="H391" s="242"/>
      <c r="I391" s="243">
        <f>ROUND(E391*H391,2)</f>
        <v>0</v>
      </c>
      <c r="J391" s="242"/>
      <c r="K391" s="243">
        <f>ROUND(E391*J391,2)</f>
        <v>0</v>
      </c>
      <c r="L391" s="243">
        <v>21</v>
      </c>
      <c r="M391" s="243">
        <f>G391*(1+L391/100)</f>
        <v>0</v>
      </c>
      <c r="N391" s="243">
        <v>0</v>
      </c>
      <c r="O391" s="243">
        <f>ROUND(E391*N391,2)</f>
        <v>0</v>
      </c>
      <c r="P391" s="243">
        <v>0</v>
      </c>
      <c r="Q391" s="243">
        <f>ROUND(E391*P391,2)</f>
        <v>0</v>
      </c>
      <c r="R391" s="243"/>
      <c r="S391" s="243" t="s">
        <v>116</v>
      </c>
      <c r="T391" s="244" t="s">
        <v>117</v>
      </c>
      <c r="U391" s="227">
        <v>0</v>
      </c>
      <c r="V391" s="227">
        <f>ROUND(E391*U391,2)</f>
        <v>0</v>
      </c>
      <c r="W391" s="227"/>
      <c r="X391" s="227" t="s">
        <v>238</v>
      </c>
      <c r="Y391" s="217"/>
      <c r="Z391" s="217"/>
      <c r="AA391" s="217"/>
      <c r="AB391" s="217"/>
      <c r="AC391" s="217"/>
      <c r="AD391" s="217"/>
      <c r="AE391" s="217"/>
      <c r="AF391" s="217"/>
      <c r="AG391" s="217" t="s">
        <v>239</v>
      </c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  <c r="AW391" s="217"/>
      <c r="AX391" s="217"/>
      <c r="AY391" s="217"/>
      <c r="AZ391" s="217"/>
      <c r="BA391" s="217"/>
      <c r="BB391" s="217"/>
      <c r="BC391" s="217"/>
      <c r="BD391" s="217"/>
      <c r="BE391" s="217"/>
      <c r="BF391" s="217"/>
      <c r="BG391" s="217"/>
      <c r="BH391" s="217"/>
    </row>
    <row r="392" spans="1:60" outlineLevel="1" x14ac:dyDescent="0.2">
      <c r="A392" s="224"/>
      <c r="B392" s="225"/>
      <c r="C392" s="261" t="s">
        <v>602</v>
      </c>
      <c r="D392" s="246"/>
      <c r="E392" s="246"/>
      <c r="F392" s="246"/>
      <c r="G392" s="246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17"/>
      <c r="Z392" s="217"/>
      <c r="AA392" s="217"/>
      <c r="AB392" s="217"/>
      <c r="AC392" s="217"/>
      <c r="AD392" s="217"/>
      <c r="AE392" s="217"/>
      <c r="AF392" s="217"/>
      <c r="AG392" s="217" t="s">
        <v>121</v>
      </c>
      <c r="AH392" s="217"/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  <c r="AW392" s="217"/>
      <c r="AX392" s="217"/>
      <c r="AY392" s="217"/>
      <c r="AZ392" s="217"/>
      <c r="BA392" s="217"/>
      <c r="BB392" s="217"/>
      <c r="BC392" s="217"/>
      <c r="BD392" s="217"/>
      <c r="BE392" s="217"/>
      <c r="BF392" s="217"/>
      <c r="BG392" s="217"/>
      <c r="BH392" s="217"/>
    </row>
    <row r="393" spans="1:60" ht="33.75" outlineLevel="1" x14ac:dyDescent="0.2">
      <c r="A393" s="238">
        <v>248</v>
      </c>
      <c r="B393" s="239" t="s">
        <v>603</v>
      </c>
      <c r="C393" s="260" t="s">
        <v>604</v>
      </c>
      <c r="D393" s="240" t="s">
        <v>115</v>
      </c>
      <c r="E393" s="241">
        <v>1</v>
      </c>
      <c r="F393" s="242"/>
      <c r="G393" s="243">
        <f>ROUND(E393*F393,2)</f>
        <v>0</v>
      </c>
      <c r="H393" s="242"/>
      <c r="I393" s="243">
        <f>ROUND(E393*H393,2)</f>
        <v>0</v>
      </c>
      <c r="J393" s="242"/>
      <c r="K393" s="243">
        <f>ROUND(E393*J393,2)</f>
        <v>0</v>
      </c>
      <c r="L393" s="243">
        <v>21</v>
      </c>
      <c r="M393" s="243">
        <f>G393*(1+L393/100)</f>
        <v>0</v>
      </c>
      <c r="N393" s="243">
        <v>0</v>
      </c>
      <c r="O393" s="243">
        <f>ROUND(E393*N393,2)</f>
        <v>0</v>
      </c>
      <c r="P393" s="243">
        <v>0</v>
      </c>
      <c r="Q393" s="243">
        <f>ROUND(E393*P393,2)</f>
        <v>0</v>
      </c>
      <c r="R393" s="243"/>
      <c r="S393" s="243" t="s">
        <v>116</v>
      </c>
      <c r="T393" s="244" t="s">
        <v>117</v>
      </c>
      <c r="U393" s="227">
        <v>0</v>
      </c>
      <c r="V393" s="227">
        <f>ROUND(E393*U393,2)</f>
        <v>0</v>
      </c>
      <c r="W393" s="227"/>
      <c r="X393" s="227" t="s">
        <v>238</v>
      </c>
      <c r="Y393" s="217"/>
      <c r="Z393" s="217"/>
      <c r="AA393" s="217"/>
      <c r="AB393" s="217"/>
      <c r="AC393" s="217"/>
      <c r="AD393" s="217"/>
      <c r="AE393" s="217"/>
      <c r="AF393" s="217"/>
      <c r="AG393" s="217" t="s">
        <v>239</v>
      </c>
      <c r="AH393" s="217"/>
      <c r="AI393" s="217"/>
      <c r="AJ393" s="217"/>
      <c r="AK393" s="217"/>
      <c r="AL393" s="217"/>
      <c r="AM393" s="217"/>
      <c r="AN393" s="217"/>
      <c r="AO393" s="217"/>
      <c r="AP393" s="217"/>
      <c r="AQ393" s="217"/>
      <c r="AR393" s="217"/>
      <c r="AS393" s="217"/>
      <c r="AT393" s="217"/>
      <c r="AU393" s="217"/>
      <c r="AV393" s="217"/>
      <c r="AW393" s="217"/>
      <c r="AX393" s="217"/>
      <c r="AY393" s="217"/>
      <c r="AZ393" s="217"/>
      <c r="BA393" s="217"/>
      <c r="BB393" s="217"/>
      <c r="BC393" s="217"/>
      <c r="BD393" s="217"/>
      <c r="BE393" s="217"/>
      <c r="BF393" s="217"/>
      <c r="BG393" s="217"/>
      <c r="BH393" s="217"/>
    </row>
    <row r="394" spans="1:60" outlineLevel="1" x14ac:dyDescent="0.2">
      <c r="A394" s="224"/>
      <c r="B394" s="225"/>
      <c r="C394" s="261" t="s">
        <v>605</v>
      </c>
      <c r="D394" s="246"/>
      <c r="E394" s="246"/>
      <c r="F394" s="246"/>
      <c r="G394" s="246"/>
      <c r="H394" s="227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17"/>
      <c r="Z394" s="217"/>
      <c r="AA394" s="217"/>
      <c r="AB394" s="217"/>
      <c r="AC394" s="217"/>
      <c r="AD394" s="217"/>
      <c r="AE394" s="217"/>
      <c r="AF394" s="217"/>
      <c r="AG394" s="217" t="s">
        <v>121</v>
      </c>
      <c r="AH394" s="217"/>
      <c r="AI394" s="217"/>
      <c r="AJ394" s="217"/>
      <c r="AK394" s="217"/>
      <c r="AL394" s="217"/>
      <c r="AM394" s="217"/>
      <c r="AN394" s="217"/>
      <c r="AO394" s="217"/>
      <c r="AP394" s="217"/>
      <c r="AQ394" s="217"/>
      <c r="AR394" s="217"/>
      <c r="AS394" s="217"/>
      <c r="AT394" s="217"/>
      <c r="AU394" s="217"/>
      <c r="AV394" s="217"/>
      <c r="AW394" s="217"/>
      <c r="AX394" s="217"/>
      <c r="AY394" s="217"/>
      <c r="AZ394" s="217"/>
      <c r="BA394" s="217"/>
      <c r="BB394" s="217"/>
      <c r="BC394" s="217"/>
      <c r="BD394" s="217"/>
      <c r="BE394" s="217"/>
      <c r="BF394" s="217"/>
      <c r="BG394" s="217"/>
      <c r="BH394" s="217"/>
    </row>
    <row r="395" spans="1:60" outlineLevel="1" x14ac:dyDescent="0.2">
      <c r="A395" s="224">
        <v>249</v>
      </c>
      <c r="B395" s="225" t="s">
        <v>454</v>
      </c>
      <c r="C395" s="264" t="s">
        <v>455</v>
      </c>
      <c r="D395" s="226" t="s">
        <v>0</v>
      </c>
      <c r="E395" s="255"/>
      <c r="F395" s="228"/>
      <c r="G395" s="227">
        <f>ROUND(E395*F395,2)</f>
        <v>0</v>
      </c>
      <c r="H395" s="228"/>
      <c r="I395" s="227">
        <f>ROUND(E395*H395,2)</f>
        <v>0</v>
      </c>
      <c r="J395" s="228"/>
      <c r="K395" s="227">
        <f>ROUND(E395*J395,2)</f>
        <v>0</v>
      </c>
      <c r="L395" s="227">
        <v>21</v>
      </c>
      <c r="M395" s="227">
        <f>G395*(1+L395/100)</f>
        <v>0</v>
      </c>
      <c r="N395" s="227">
        <v>0</v>
      </c>
      <c r="O395" s="227">
        <f>ROUND(E395*N395,2)</f>
        <v>0</v>
      </c>
      <c r="P395" s="227">
        <v>0</v>
      </c>
      <c r="Q395" s="227">
        <f>ROUND(E395*P395,2)</f>
        <v>0</v>
      </c>
      <c r="R395" s="227" t="s">
        <v>153</v>
      </c>
      <c r="S395" s="227" t="s">
        <v>154</v>
      </c>
      <c r="T395" s="227" t="s">
        <v>154</v>
      </c>
      <c r="U395" s="227">
        <v>0</v>
      </c>
      <c r="V395" s="227">
        <f>ROUND(E395*U395,2)</f>
        <v>0</v>
      </c>
      <c r="W395" s="227"/>
      <c r="X395" s="227" t="s">
        <v>155</v>
      </c>
      <c r="Y395" s="217"/>
      <c r="Z395" s="217"/>
      <c r="AA395" s="217"/>
      <c r="AB395" s="217"/>
      <c r="AC395" s="217"/>
      <c r="AD395" s="217"/>
      <c r="AE395" s="217"/>
      <c r="AF395" s="217"/>
      <c r="AG395" s="217" t="s">
        <v>156</v>
      </c>
      <c r="AH395" s="217"/>
      <c r="AI395" s="217"/>
      <c r="AJ395" s="217"/>
      <c r="AK395" s="217"/>
      <c r="AL395" s="217"/>
      <c r="AM395" s="217"/>
      <c r="AN395" s="217"/>
      <c r="AO395" s="217"/>
      <c r="AP395" s="217"/>
      <c r="AQ395" s="217"/>
      <c r="AR395" s="217"/>
      <c r="AS395" s="217"/>
      <c r="AT395" s="217"/>
      <c r="AU395" s="217"/>
      <c r="AV395" s="217"/>
      <c r="AW395" s="217"/>
      <c r="AX395" s="217"/>
      <c r="AY395" s="217"/>
      <c r="AZ395" s="217"/>
      <c r="BA395" s="217"/>
      <c r="BB395" s="217"/>
      <c r="BC395" s="217"/>
      <c r="BD395" s="217"/>
      <c r="BE395" s="217"/>
      <c r="BF395" s="217"/>
      <c r="BG395" s="217"/>
      <c r="BH395" s="217"/>
    </row>
    <row r="396" spans="1:60" x14ac:dyDescent="0.2">
      <c r="A396" s="232" t="s">
        <v>111</v>
      </c>
      <c r="B396" s="233" t="s">
        <v>81</v>
      </c>
      <c r="C396" s="259" t="s">
        <v>82</v>
      </c>
      <c r="D396" s="234"/>
      <c r="E396" s="235"/>
      <c r="F396" s="236"/>
      <c r="G396" s="236">
        <f>SUMIF(AG397:AG435,"&lt;&gt;NOR",G397:G435)</f>
        <v>0</v>
      </c>
      <c r="H396" s="236"/>
      <c r="I396" s="236">
        <f>SUM(I397:I435)</f>
        <v>0</v>
      </c>
      <c r="J396" s="236"/>
      <c r="K396" s="236">
        <f>SUM(K397:K435)</f>
        <v>0</v>
      </c>
      <c r="L396" s="236"/>
      <c r="M396" s="236">
        <f>SUM(M397:M435)</f>
        <v>0</v>
      </c>
      <c r="N396" s="236"/>
      <c r="O396" s="236">
        <f>SUM(O397:O435)</f>
        <v>0</v>
      </c>
      <c r="P396" s="236"/>
      <c r="Q396" s="236">
        <f>SUM(Q397:Q435)</f>
        <v>0</v>
      </c>
      <c r="R396" s="236"/>
      <c r="S396" s="236"/>
      <c r="T396" s="237"/>
      <c r="U396" s="231"/>
      <c r="V396" s="231">
        <f>SUM(V397:V435)</f>
        <v>0</v>
      </c>
      <c r="W396" s="231"/>
      <c r="X396" s="231"/>
      <c r="AG396" t="s">
        <v>112</v>
      </c>
    </row>
    <row r="397" spans="1:60" ht="33.75" outlineLevel="1" x14ac:dyDescent="0.2">
      <c r="A397" s="238">
        <v>250</v>
      </c>
      <c r="B397" s="239" t="s">
        <v>606</v>
      </c>
      <c r="C397" s="260" t="s">
        <v>461</v>
      </c>
      <c r="D397" s="240" t="s">
        <v>170</v>
      </c>
      <c r="E397" s="241">
        <v>56</v>
      </c>
      <c r="F397" s="242"/>
      <c r="G397" s="243">
        <f>ROUND(E397*F397,2)</f>
        <v>0</v>
      </c>
      <c r="H397" s="242"/>
      <c r="I397" s="243">
        <f>ROUND(E397*H397,2)</f>
        <v>0</v>
      </c>
      <c r="J397" s="242"/>
      <c r="K397" s="243">
        <f>ROUND(E397*J397,2)</f>
        <v>0</v>
      </c>
      <c r="L397" s="243">
        <v>21</v>
      </c>
      <c r="M397" s="243">
        <f>G397*(1+L397/100)</f>
        <v>0</v>
      </c>
      <c r="N397" s="243">
        <v>0</v>
      </c>
      <c r="O397" s="243">
        <f>ROUND(E397*N397,2)</f>
        <v>0</v>
      </c>
      <c r="P397" s="243">
        <v>0</v>
      </c>
      <c r="Q397" s="243">
        <f>ROUND(E397*P397,2)</f>
        <v>0</v>
      </c>
      <c r="R397" s="243"/>
      <c r="S397" s="243" t="s">
        <v>116</v>
      </c>
      <c r="T397" s="244" t="s">
        <v>117</v>
      </c>
      <c r="U397" s="227">
        <v>0</v>
      </c>
      <c r="V397" s="227">
        <f>ROUND(E397*U397,2)</f>
        <v>0</v>
      </c>
      <c r="W397" s="227"/>
      <c r="X397" s="227" t="s">
        <v>118</v>
      </c>
      <c r="Y397" s="217"/>
      <c r="Z397" s="217"/>
      <c r="AA397" s="217"/>
      <c r="AB397" s="217"/>
      <c r="AC397" s="217"/>
      <c r="AD397" s="217"/>
      <c r="AE397" s="217"/>
      <c r="AF397" s="217"/>
      <c r="AG397" s="217" t="s">
        <v>119</v>
      </c>
      <c r="AH397" s="217"/>
      <c r="AI397" s="217"/>
      <c r="AJ397" s="217"/>
      <c r="AK397" s="217"/>
      <c r="AL397" s="217"/>
      <c r="AM397" s="217"/>
      <c r="AN397" s="217"/>
      <c r="AO397" s="217"/>
      <c r="AP397" s="217"/>
      <c r="AQ397" s="217"/>
      <c r="AR397" s="217"/>
      <c r="AS397" s="217"/>
      <c r="AT397" s="217"/>
      <c r="AU397" s="217"/>
      <c r="AV397" s="217"/>
      <c r="AW397" s="217"/>
      <c r="AX397" s="217"/>
      <c r="AY397" s="217"/>
      <c r="AZ397" s="217"/>
      <c r="BA397" s="217"/>
      <c r="BB397" s="217"/>
      <c r="BC397" s="217"/>
      <c r="BD397" s="217"/>
      <c r="BE397" s="217"/>
      <c r="BF397" s="217"/>
      <c r="BG397" s="217"/>
      <c r="BH397" s="217"/>
    </row>
    <row r="398" spans="1:60" ht="33.75" outlineLevel="1" x14ac:dyDescent="0.2">
      <c r="A398" s="224"/>
      <c r="B398" s="225"/>
      <c r="C398" s="261" t="s">
        <v>607</v>
      </c>
      <c r="D398" s="246"/>
      <c r="E398" s="246"/>
      <c r="F398" s="246"/>
      <c r="G398" s="246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17"/>
      <c r="Z398" s="217"/>
      <c r="AA398" s="217"/>
      <c r="AB398" s="217"/>
      <c r="AC398" s="217"/>
      <c r="AD398" s="217"/>
      <c r="AE398" s="217"/>
      <c r="AF398" s="217"/>
      <c r="AG398" s="217" t="s">
        <v>121</v>
      </c>
      <c r="AH398" s="217"/>
      <c r="AI398" s="217"/>
      <c r="AJ398" s="217"/>
      <c r="AK398" s="217"/>
      <c r="AL398" s="217"/>
      <c r="AM398" s="217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7"/>
      <c r="AY398" s="217"/>
      <c r="AZ398" s="217"/>
      <c r="BA398" s="245" t="str">
        <f>C398</f>
        <v>vodních par =7000, tloušťka izolace 9mm (plastové rozvody značení vnější průměr potrubí) D20 - není-li požadovaný rozměr izolace jako trubice, nutno zhotovit z plošné izolace, v této položce nutno počítat i s izolováním potrubních spojek a tvarovek - izolace spojek a tvarovek není zpočítána v položce plošná izolace.</v>
      </c>
      <c r="BB398" s="217"/>
      <c r="BC398" s="217"/>
      <c r="BD398" s="217"/>
      <c r="BE398" s="217"/>
      <c r="BF398" s="217"/>
      <c r="BG398" s="217"/>
      <c r="BH398" s="217"/>
    </row>
    <row r="399" spans="1:60" ht="33.75" outlineLevel="1" x14ac:dyDescent="0.2">
      <c r="A399" s="238">
        <v>251</v>
      </c>
      <c r="B399" s="239" t="s">
        <v>608</v>
      </c>
      <c r="C399" s="260" t="s">
        <v>461</v>
      </c>
      <c r="D399" s="240" t="s">
        <v>170</v>
      </c>
      <c r="E399" s="241">
        <v>1020</v>
      </c>
      <c r="F399" s="242"/>
      <c r="G399" s="243">
        <f>ROUND(E399*F399,2)</f>
        <v>0</v>
      </c>
      <c r="H399" s="242"/>
      <c r="I399" s="243">
        <f>ROUND(E399*H399,2)</f>
        <v>0</v>
      </c>
      <c r="J399" s="242"/>
      <c r="K399" s="243">
        <f>ROUND(E399*J399,2)</f>
        <v>0</v>
      </c>
      <c r="L399" s="243">
        <v>21</v>
      </c>
      <c r="M399" s="243">
        <f>G399*(1+L399/100)</f>
        <v>0</v>
      </c>
      <c r="N399" s="243">
        <v>0</v>
      </c>
      <c r="O399" s="243">
        <f>ROUND(E399*N399,2)</f>
        <v>0</v>
      </c>
      <c r="P399" s="243">
        <v>0</v>
      </c>
      <c r="Q399" s="243">
        <f>ROUND(E399*P399,2)</f>
        <v>0</v>
      </c>
      <c r="R399" s="243"/>
      <c r="S399" s="243" t="s">
        <v>116</v>
      </c>
      <c r="T399" s="244" t="s">
        <v>117</v>
      </c>
      <c r="U399" s="227">
        <v>0</v>
      </c>
      <c r="V399" s="227">
        <f>ROUND(E399*U399,2)</f>
        <v>0</v>
      </c>
      <c r="W399" s="227"/>
      <c r="X399" s="227" t="s">
        <v>118</v>
      </c>
      <c r="Y399" s="217"/>
      <c r="Z399" s="217"/>
      <c r="AA399" s="217"/>
      <c r="AB399" s="217"/>
      <c r="AC399" s="217"/>
      <c r="AD399" s="217"/>
      <c r="AE399" s="217"/>
      <c r="AF399" s="217"/>
      <c r="AG399" s="217" t="s">
        <v>119</v>
      </c>
      <c r="AH399" s="217"/>
      <c r="AI399" s="217"/>
      <c r="AJ399" s="217"/>
      <c r="AK399" s="217"/>
      <c r="AL399" s="217"/>
      <c r="AM399" s="217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7"/>
      <c r="AY399" s="217"/>
      <c r="AZ399" s="217"/>
      <c r="BA399" s="217"/>
      <c r="BB399" s="217"/>
      <c r="BC399" s="217"/>
      <c r="BD399" s="217"/>
      <c r="BE399" s="217"/>
      <c r="BF399" s="217"/>
      <c r="BG399" s="217"/>
      <c r="BH399" s="217"/>
    </row>
    <row r="400" spans="1:60" ht="33.75" outlineLevel="1" x14ac:dyDescent="0.2">
      <c r="A400" s="224"/>
      <c r="B400" s="225"/>
      <c r="C400" s="261" t="s">
        <v>609</v>
      </c>
      <c r="D400" s="246"/>
      <c r="E400" s="246"/>
      <c r="F400" s="246"/>
      <c r="G400" s="246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17"/>
      <c r="Z400" s="217"/>
      <c r="AA400" s="217"/>
      <c r="AB400" s="217"/>
      <c r="AC400" s="217"/>
      <c r="AD400" s="217"/>
      <c r="AE400" s="217"/>
      <c r="AF400" s="217"/>
      <c r="AG400" s="217" t="s">
        <v>121</v>
      </c>
      <c r="AH400" s="217"/>
      <c r="AI400" s="217"/>
      <c r="AJ400" s="217"/>
      <c r="AK400" s="217"/>
      <c r="AL400" s="217"/>
      <c r="AM400" s="217"/>
      <c r="AN400" s="217"/>
      <c r="AO400" s="217"/>
      <c r="AP400" s="217"/>
      <c r="AQ400" s="217"/>
      <c r="AR400" s="217"/>
      <c r="AS400" s="217"/>
      <c r="AT400" s="217"/>
      <c r="AU400" s="217"/>
      <c r="AV400" s="217"/>
      <c r="AW400" s="217"/>
      <c r="AX400" s="217"/>
      <c r="AY400" s="217"/>
      <c r="AZ400" s="217"/>
      <c r="BA400" s="245" t="str">
        <f>C400</f>
        <v>vodních par =7000, tloušťka izolace 9mm (plastové rozvody značení vnější průměr potrubí) D25 - není-li požadovaný rozměr izolace jako trubice, nutno zhotovit z plošné izolace, v této položce nutno počítat i s izolováním potrubních spojek a tvarovek - izolace spojek a tvarovek není zpočítána v položce plošná izolace.</v>
      </c>
      <c r="BB400" s="217"/>
      <c r="BC400" s="217"/>
      <c r="BD400" s="217"/>
      <c r="BE400" s="217"/>
      <c r="BF400" s="217"/>
      <c r="BG400" s="217"/>
      <c r="BH400" s="217"/>
    </row>
    <row r="401" spans="1:60" ht="33.75" outlineLevel="1" x14ac:dyDescent="0.2">
      <c r="A401" s="238">
        <v>252</v>
      </c>
      <c r="B401" s="239" t="s">
        <v>610</v>
      </c>
      <c r="C401" s="260" t="s">
        <v>461</v>
      </c>
      <c r="D401" s="240" t="s">
        <v>170</v>
      </c>
      <c r="E401" s="241">
        <v>264</v>
      </c>
      <c r="F401" s="242"/>
      <c r="G401" s="243">
        <f>ROUND(E401*F401,2)</f>
        <v>0</v>
      </c>
      <c r="H401" s="242"/>
      <c r="I401" s="243">
        <f>ROUND(E401*H401,2)</f>
        <v>0</v>
      </c>
      <c r="J401" s="242"/>
      <c r="K401" s="243">
        <f>ROUND(E401*J401,2)</f>
        <v>0</v>
      </c>
      <c r="L401" s="243">
        <v>21</v>
      </c>
      <c r="M401" s="243">
        <f>G401*(1+L401/100)</f>
        <v>0</v>
      </c>
      <c r="N401" s="243">
        <v>0</v>
      </c>
      <c r="O401" s="243">
        <f>ROUND(E401*N401,2)</f>
        <v>0</v>
      </c>
      <c r="P401" s="243">
        <v>0</v>
      </c>
      <c r="Q401" s="243">
        <f>ROUND(E401*P401,2)</f>
        <v>0</v>
      </c>
      <c r="R401" s="243"/>
      <c r="S401" s="243" t="s">
        <v>116</v>
      </c>
      <c r="T401" s="244" t="s">
        <v>117</v>
      </c>
      <c r="U401" s="227">
        <v>0</v>
      </c>
      <c r="V401" s="227">
        <f>ROUND(E401*U401,2)</f>
        <v>0</v>
      </c>
      <c r="W401" s="227"/>
      <c r="X401" s="227" t="s">
        <v>118</v>
      </c>
      <c r="Y401" s="217"/>
      <c r="Z401" s="217"/>
      <c r="AA401" s="217"/>
      <c r="AB401" s="217"/>
      <c r="AC401" s="217"/>
      <c r="AD401" s="217"/>
      <c r="AE401" s="217"/>
      <c r="AF401" s="217"/>
      <c r="AG401" s="217" t="s">
        <v>119</v>
      </c>
      <c r="AH401" s="217"/>
      <c r="AI401" s="217"/>
      <c r="AJ401" s="217"/>
      <c r="AK401" s="217"/>
      <c r="AL401" s="217"/>
      <c r="AM401" s="217"/>
      <c r="AN401" s="217"/>
      <c r="AO401" s="217"/>
      <c r="AP401" s="217"/>
      <c r="AQ401" s="217"/>
      <c r="AR401" s="217"/>
      <c r="AS401" s="217"/>
      <c r="AT401" s="217"/>
      <c r="AU401" s="217"/>
      <c r="AV401" s="217"/>
      <c r="AW401" s="217"/>
      <c r="AX401" s="217"/>
      <c r="AY401" s="217"/>
      <c r="AZ401" s="217"/>
      <c r="BA401" s="217"/>
      <c r="BB401" s="217"/>
      <c r="BC401" s="217"/>
      <c r="BD401" s="217"/>
      <c r="BE401" s="217"/>
      <c r="BF401" s="217"/>
      <c r="BG401" s="217"/>
      <c r="BH401" s="217"/>
    </row>
    <row r="402" spans="1:60" ht="33.75" outlineLevel="1" x14ac:dyDescent="0.2">
      <c r="A402" s="224"/>
      <c r="B402" s="225"/>
      <c r="C402" s="261" t="s">
        <v>611</v>
      </c>
      <c r="D402" s="246"/>
      <c r="E402" s="246"/>
      <c r="F402" s="246"/>
      <c r="G402" s="246"/>
      <c r="H402" s="227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17"/>
      <c r="Z402" s="217"/>
      <c r="AA402" s="217"/>
      <c r="AB402" s="217"/>
      <c r="AC402" s="217"/>
      <c r="AD402" s="217"/>
      <c r="AE402" s="217"/>
      <c r="AF402" s="217"/>
      <c r="AG402" s="217" t="s">
        <v>121</v>
      </c>
      <c r="AH402" s="217"/>
      <c r="AI402" s="217"/>
      <c r="AJ402" s="217"/>
      <c r="AK402" s="217"/>
      <c r="AL402" s="217"/>
      <c r="AM402" s="217"/>
      <c r="AN402" s="217"/>
      <c r="AO402" s="217"/>
      <c r="AP402" s="217"/>
      <c r="AQ402" s="217"/>
      <c r="AR402" s="217"/>
      <c r="AS402" s="217"/>
      <c r="AT402" s="217"/>
      <c r="AU402" s="217"/>
      <c r="AV402" s="217"/>
      <c r="AW402" s="217"/>
      <c r="AX402" s="217"/>
      <c r="AY402" s="217"/>
      <c r="AZ402" s="217"/>
      <c r="BA402" s="245" t="str">
        <f>C402</f>
        <v>vodních par =7000, tloušťka izolace 9mm (plastové rozvody značení vnější průměr potrubí) D32 - není-li požadovaný rozměr izolace jako trubice, nutno zhotovit z plošné izolace, v této položce nutno počítat i s izolováním potrubních spojek a tvarovek - izolace spojek a tvarovek není zpočítána v položce plošná izolace.</v>
      </c>
      <c r="BB402" s="217"/>
      <c r="BC402" s="217"/>
      <c r="BD402" s="217"/>
      <c r="BE402" s="217"/>
      <c r="BF402" s="217"/>
      <c r="BG402" s="217"/>
      <c r="BH402" s="217"/>
    </row>
    <row r="403" spans="1:60" ht="33.75" outlineLevel="1" x14ac:dyDescent="0.2">
      <c r="A403" s="238">
        <v>253</v>
      </c>
      <c r="B403" s="239" t="s">
        <v>612</v>
      </c>
      <c r="C403" s="260" t="s">
        <v>461</v>
      </c>
      <c r="D403" s="240" t="s">
        <v>170</v>
      </c>
      <c r="E403" s="241">
        <v>328</v>
      </c>
      <c r="F403" s="242"/>
      <c r="G403" s="243">
        <f>ROUND(E403*F403,2)</f>
        <v>0</v>
      </c>
      <c r="H403" s="242"/>
      <c r="I403" s="243">
        <f>ROUND(E403*H403,2)</f>
        <v>0</v>
      </c>
      <c r="J403" s="242"/>
      <c r="K403" s="243">
        <f>ROUND(E403*J403,2)</f>
        <v>0</v>
      </c>
      <c r="L403" s="243">
        <v>21</v>
      </c>
      <c r="M403" s="243">
        <f>G403*(1+L403/100)</f>
        <v>0</v>
      </c>
      <c r="N403" s="243">
        <v>0</v>
      </c>
      <c r="O403" s="243">
        <f>ROUND(E403*N403,2)</f>
        <v>0</v>
      </c>
      <c r="P403" s="243">
        <v>0</v>
      </c>
      <c r="Q403" s="243">
        <f>ROUND(E403*P403,2)</f>
        <v>0</v>
      </c>
      <c r="R403" s="243"/>
      <c r="S403" s="243" t="s">
        <v>116</v>
      </c>
      <c r="T403" s="244" t="s">
        <v>117</v>
      </c>
      <c r="U403" s="227">
        <v>0</v>
      </c>
      <c r="V403" s="227">
        <f>ROUND(E403*U403,2)</f>
        <v>0</v>
      </c>
      <c r="W403" s="227"/>
      <c r="X403" s="227" t="s">
        <v>118</v>
      </c>
      <c r="Y403" s="217"/>
      <c r="Z403" s="217"/>
      <c r="AA403" s="217"/>
      <c r="AB403" s="217"/>
      <c r="AC403" s="217"/>
      <c r="AD403" s="217"/>
      <c r="AE403" s="217"/>
      <c r="AF403" s="217"/>
      <c r="AG403" s="217" t="s">
        <v>119</v>
      </c>
      <c r="AH403" s="217"/>
      <c r="AI403" s="217"/>
      <c r="AJ403" s="217"/>
      <c r="AK403" s="217"/>
      <c r="AL403" s="217"/>
      <c r="AM403" s="217"/>
      <c r="AN403" s="217"/>
      <c r="AO403" s="217"/>
      <c r="AP403" s="217"/>
      <c r="AQ403" s="217"/>
      <c r="AR403" s="217"/>
      <c r="AS403" s="217"/>
      <c r="AT403" s="217"/>
      <c r="AU403" s="217"/>
      <c r="AV403" s="217"/>
      <c r="AW403" s="217"/>
      <c r="AX403" s="217"/>
      <c r="AY403" s="217"/>
      <c r="AZ403" s="217"/>
      <c r="BA403" s="217"/>
      <c r="BB403" s="217"/>
      <c r="BC403" s="217"/>
      <c r="BD403" s="217"/>
      <c r="BE403" s="217"/>
      <c r="BF403" s="217"/>
      <c r="BG403" s="217"/>
      <c r="BH403" s="217"/>
    </row>
    <row r="404" spans="1:60" ht="33.75" outlineLevel="1" x14ac:dyDescent="0.2">
      <c r="A404" s="224"/>
      <c r="B404" s="225"/>
      <c r="C404" s="261" t="s">
        <v>613</v>
      </c>
      <c r="D404" s="246"/>
      <c r="E404" s="246"/>
      <c r="F404" s="246"/>
      <c r="G404" s="246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17"/>
      <c r="Z404" s="217"/>
      <c r="AA404" s="217"/>
      <c r="AB404" s="217"/>
      <c r="AC404" s="217"/>
      <c r="AD404" s="217"/>
      <c r="AE404" s="217"/>
      <c r="AF404" s="217"/>
      <c r="AG404" s="217" t="s">
        <v>121</v>
      </c>
      <c r="AH404" s="217"/>
      <c r="AI404" s="217"/>
      <c r="AJ404" s="217"/>
      <c r="AK404" s="217"/>
      <c r="AL404" s="217"/>
      <c r="AM404" s="217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7"/>
      <c r="AY404" s="217"/>
      <c r="AZ404" s="217"/>
      <c r="BA404" s="245" t="str">
        <f>C404</f>
        <v>vodních par =7000, tloušťka izolace 9mm (plastové rozvody značení vnější průměr potrubí) D40 - není-li požadovaný rozměr izolace jako trubice, nutno zhotovit z plošné izolace, v této položce nutno počítat i s izolováním potrubních spojek a tvarovek - izolace spojek a tvarovek není zpočítána v položce plošná izolace.</v>
      </c>
      <c r="BB404" s="217"/>
      <c r="BC404" s="217"/>
      <c r="BD404" s="217"/>
      <c r="BE404" s="217"/>
      <c r="BF404" s="217"/>
      <c r="BG404" s="217"/>
      <c r="BH404" s="217"/>
    </row>
    <row r="405" spans="1:60" ht="33.75" outlineLevel="1" x14ac:dyDescent="0.2">
      <c r="A405" s="238">
        <v>254</v>
      </c>
      <c r="B405" s="239" t="s">
        <v>614</v>
      </c>
      <c r="C405" s="260" t="s">
        <v>461</v>
      </c>
      <c r="D405" s="240" t="s">
        <v>170</v>
      </c>
      <c r="E405" s="241">
        <v>404</v>
      </c>
      <c r="F405" s="242"/>
      <c r="G405" s="243">
        <f>ROUND(E405*F405,2)</f>
        <v>0</v>
      </c>
      <c r="H405" s="242"/>
      <c r="I405" s="243">
        <f>ROUND(E405*H405,2)</f>
        <v>0</v>
      </c>
      <c r="J405" s="242"/>
      <c r="K405" s="243">
        <f>ROUND(E405*J405,2)</f>
        <v>0</v>
      </c>
      <c r="L405" s="243">
        <v>21</v>
      </c>
      <c r="M405" s="243">
        <f>G405*(1+L405/100)</f>
        <v>0</v>
      </c>
      <c r="N405" s="243">
        <v>0</v>
      </c>
      <c r="O405" s="243">
        <f>ROUND(E405*N405,2)</f>
        <v>0</v>
      </c>
      <c r="P405" s="243">
        <v>0</v>
      </c>
      <c r="Q405" s="243">
        <f>ROUND(E405*P405,2)</f>
        <v>0</v>
      </c>
      <c r="R405" s="243"/>
      <c r="S405" s="243" t="s">
        <v>116</v>
      </c>
      <c r="T405" s="244" t="s">
        <v>117</v>
      </c>
      <c r="U405" s="227">
        <v>0</v>
      </c>
      <c r="V405" s="227">
        <f>ROUND(E405*U405,2)</f>
        <v>0</v>
      </c>
      <c r="W405" s="227"/>
      <c r="X405" s="227" t="s">
        <v>118</v>
      </c>
      <c r="Y405" s="217"/>
      <c r="Z405" s="217"/>
      <c r="AA405" s="217"/>
      <c r="AB405" s="217"/>
      <c r="AC405" s="217"/>
      <c r="AD405" s="217"/>
      <c r="AE405" s="217"/>
      <c r="AF405" s="217"/>
      <c r="AG405" s="217" t="s">
        <v>119</v>
      </c>
      <c r="AH405" s="217"/>
      <c r="AI405" s="217"/>
      <c r="AJ405" s="217"/>
      <c r="AK405" s="217"/>
      <c r="AL405" s="217"/>
      <c r="AM405" s="217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7"/>
      <c r="AY405" s="217"/>
      <c r="AZ405" s="217"/>
      <c r="BA405" s="217"/>
      <c r="BB405" s="217"/>
      <c r="BC405" s="217"/>
      <c r="BD405" s="217"/>
      <c r="BE405" s="217"/>
      <c r="BF405" s="217"/>
      <c r="BG405" s="217"/>
      <c r="BH405" s="217"/>
    </row>
    <row r="406" spans="1:60" ht="33.75" outlineLevel="1" x14ac:dyDescent="0.2">
      <c r="A406" s="224"/>
      <c r="B406" s="225"/>
      <c r="C406" s="261" t="s">
        <v>615</v>
      </c>
      <c r="D406" s="246"/>
      <c r="E406" s="246"/>
      <c r="F406" s="246"/>
      <c r="G406" s="246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17"/>
      <c r="Z406" s="217"/>
      <c r="AA406" s="217"/>
      <c r="AB406" s="217"/>
      <c r="AC406" s="217"/>
      <c r="AD406" s="217"/>
      <c r="AE406" s="217"/>
      <c r="AF406" s="217"/>
      <c r="AG406" s="217" t="s">
        <v>121</v>
      </c>
      <c r="AH406" s="217"/>
      <c r="AI406" s="217"/>
      <c r="AJ406" s="217"/>
      <c r="AK406" s="217"/>
      <c r="AL406" s="217"/>
      <c r="AM406" s="217"/>
      <c r="AN406" s="217"/>
      <c r="AO406" s="217"/>
      <c r="AP406" s="217"/>
      <c r="AQ406" s="217"/>
      <c r="AR406" s="217"/>
      <c r="AS406" s="217"/>
      <c r="AT406" s="217"/>
      <c r="AU406" s="217"/>
      <c r="AV406" s="217"/>
      <c r="AW406" s="217"/>
      <c r="AX406" s="217"/>
      <c r="AY406" s="217"/>
      <c r="AZ406" s="217"/>
      <c r="BA406" s="245" t="str">
        <f>C406</f>
        <v>vodních par =7000, tloušťka izolace 9mm (plastové rozvody značení vnější průměr potrubí) D50 - není-li požadovaný rozměr izolace jako trubice, nutno zhotovit z plošné izolace, v této položce nutno počítat i s izolováním potrubních spojek a tvarovek - izolace spojek a tvarovek není zpočítána v položce plošná izolace.</v>
      </c>
      <c r="BB406" s="217"/>
      <c r="BC406" s="217"/>
      <c r="BD406" s="217"/>
      <c r="BE406" s="217"/>
      <c r="BF406" s="217"/>
      <c r="BG406" s="217"/>
      <c r="BH406" s="217"/>
    </row>
    <row r="407" spans="1:60" ht="33.75" outlineLevel="1" x14ac:dyDescent="0.2">
      <c r="A407" s="238">
        <v>255</v>
      </c>
      <c r="B407" s="239" t="s">
        <v>616</v>
      </c>
      <c r="C407" s="260" t="s">
        <v>461</v>
      </c>
      <c r="D407" s="240" t="s">
        <v>170</v>
      </c>
      <c r="E407" s="241">
        <v>836</v>
      </c>
      <c r="F407" s="242"/>
      <c r="G407" s="243">
        <f>ROUND(E407*F407,2)</f>
        <v>0</v>
      </c>
      <c r="H407" s="242"/>
      <c r="I407" s="243">
        <f>ROUND(E407*H407,2)</f>
        <v>0</v>
      </c>
      <c r="J407" s="242"/>
      <c r="K407" s="243">
        <f>ROUND(E407*J407,2)</f>
        <v>0</v>
      </c>
      <c r="L407" s="243">
        <v>21</v>
      </c>
      <c r="M407" s="243">
        <f>G407*(1+L407/100)</f>
        <v>0</v>
      </c>
      <c r="N407" s="243">
        <v>0</v>
      </c>
      <c r="O407" s="243">
        <f>ROUND(E407*N407,2)</f>
        <v>0</v>
      </c>
      <c r="P407" s="243">
        <v>0</v>
      </c>
      <c r="Q407" s="243">
        <f>ROUND(E407*P407,2)</f>
        <v>0</v>
      </c>
      <c r="R407" s="243"/>
      <c r="S407" s="243" t="s">
        <v>116</v>
      </c>
      <c r="T407" s="244" t="s">
        <v>117</v>
      </c>
      <c r="U407" s="227">
        <v>0</v>
      </c>
      <c r="V407" s="227">
        <f>ROUND(E407*U407,2)</f>
        <v>0</v>
      </c>
      <c r="W407" s="227"/>
      <c r="X407" s="227" t="s">
        <v>118</v>
      </c>
      <c r="Y407" s="217"/>
      <c r="Z407" s="217"/>
      <c r="AA407" s="217"/>
      <c r="AB407" s="217"/>
      <c r="AC407" s="217"/>
      <c r="AD407" s="217"/>
      <c r="AE407" s="217"/>
      <c r="AF407" s="217"/>
      <c r="AG407" s="217" t="s">
        <v>119</v>
      </c>
      <c r="AH407" s="217"/>
      <c r="AI407" s="217"/>
      <c r="AJ407" s="217"/>
      <c r="AK407" s="217"/>
      <c r="AL407" s="217"/>
      <c r="AM407" s="217"/>
      <c r="AN407" s="217"/>
      <c r="AO407" s="217"/>
      <c r="AP407" s="217"/>
      <c r="AQ407" s="217"/>
      <c r="AR407" s="217"/>
      <c r="AS407" s="217"/>
      <c r="AT407" s="217"/>
      <c r="AU407" s="217"/>
      <c r="AV407" s="217"/>
      <c r="AW407" s="217"/>
      <c r="AX407" s="217"/>
      <c r="AY407" s="217"/>
      <c r="AZ407" s="217"/>
      <c r="BA407" s="217"/>
      <c r="BB407" s="217"/>
      <c r="BC407" s="217"/>
      <c r="BD407" s="217"/>
      <c r="BE407" s="217"/>
      <c r="BF407" s="217"/>
      <c r="BG407" s="217"/>
      <c r="BH407" s="217"/>
    </row>
    <row r="408" spans="1:60" ht="33.75" outlineLevel="1" x14ac:dyDescent="0.2">
      <c r="A408" s="224"/>
      <c r="B408" s="225"/>
      <c r="C408" s="261" t="s">
        <v>617</v>
      </c>
      <c r="D408" s="246"/>
      <c r="E408" s="246"/>
      <c r="F408" s="246"/>
      <c r="G408" s="246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17"/>
      <c r="Z408" s="217"/>
      <c r="AA408" s="217"/>
      <c r="AB408" s="217"/>
      <c r="AC408" s="217"/>
      <c r="AD408" s="217"/>
      <c r="AE408" s="217"/>
      <c r="AF408" s="217"/>
      <c r="AG408" s="217" t="s">
        <v>121</v>
      </c>
      <c r="AH408" s="217"/>
      <c r="AI408" s="217"/>
      <c r="AJ408" s="217"/>
      <c r="AK408" s="217"/>
      <c r="AL408" s="217"/>
      <c r="AM408" s="217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7"/>
      <c r="AY408" s="217"/>
      <c r="AZ408" s="217"/>
      <c r="BA408" s="245" t="str">
        <f>C408</f>
        <v>vodních par =7000, tloušťka izolace 9mm (plastové rozvody značení vnější průměr potrubí) D63 - není-li požadovaný rozměr izolace jako trubice, nutno zhotovit z plošné izolace, v této položce nutno počítat i s izolováním potrubních spojek a tvarovek - izolace spojek a tvarovek není zpočítána v položce plošná izolace.</v>
      </c>
      <c r="BB408" s="217"/>
      <c r="BC408" s="217"/>
      <c r="BD408" s="217"/>
      <c r="BE408" s="217"/>
      <c r="BF408" s="217"/>
      <c r="BG408" s="217"/>
      <c r="BH408" s="217"/>
    </row>
    <row r="409" spans="1:60" ht="33.75" outlineLevel="1" x14ac:dyDescent="0.2">
      <c r="A409" s="238">
        <v>256</v>
      </c>
      <c r="B409" s="239" t="s">
        <v>618</v>
      </c>
      <c r="C409" s="260" t="s">
        <v>461</v>
      </c>
      <c r="D409" s="240" t="s">
        <v>170</v>
      </c>
      <c r="E409" s="241">
        <v>136</v>
      </c>
      <c r="F409" s="242"/>
      <c r="G409" s="243">
        <f>ROUND(E409*F409,2)</f>
        <v>0</v>
      </c>
      <c r="H409" s="242"/>
      <c r="I409" s="243">
        <f>ROUND(E409*H409,2)</f>
        <v>0</v>
      </c>
      <c r="J409" s="242"/>
      <c r="K409" s="243">
        <f>ROUND(E409*J409,2)</f>
        <v>0</v>
      </c>
      <c r="L409" s="243">
        <v>21</v>
      </c>
      <c r="M409" s="243">
        <f>G409*(1+L409/100)</f>
        <v>0</v>
      </c>
      <c r="N409" s="243">
        <v>0</v>
      </c>
      <c r="O409" s="243">
        <f>ROUND(E409*N409,2)</f>
        <v>0</v>
      </c>
      <c r="P409" s="243">
        <v>0</v>
      </c>
      <c r="Q409" s="243">
        <f>ROUND(E409*P409,2)</f>
        <v>0</v>
      </c>
      <c r="R409" s="243"/>
      <c r="S409" s="243" t="s">
        <v>116</v>
      </c>
      <c r="T409" s="244" t="s">
        <v>117</v>
      </c>
      <c r="U409" s="227">
        <v>0</v>
      </c>
      <c r="V409" s="227">
        <f>ROUND(E409*U409,2)</f>
        <v>0</v>
      </c>
      <c r="W409" s="227"/>
      <c r="X409" s="227" t="s">
        <v>118</v>
      </c>
      <c r="Y409" s="217"/>
      <c r="Z409" s="217"/>
      <c r="AA409" s="217"/>
      <c r="AB409" s="217"/>
      <c r="AC409" s="217"/>
      <c r="AD409" s="217"/>
      <c r="AE409" s="217"/>
      <c r="AF409" s="217"/>
      <c r="AG409" s="217" t="s">
        <v>119</v>
      </c>
      <c r="AH409" s="217"/>
      <c r="AI409" s="217"/>
      <c r="AJ409" s="217"/>
      <c r="AK409" s="217"/>
      <c r="AL409" s="217"/>
      <c r="AM409" s="217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7"/>
      <c r="AY409" s="217"/>
      <c r="AZ409" s="217"/>
      <c r="BA409" s="217"/>
      <c r="BB409" s="217"/>
      <c r="BC409" s="217"/>
      <c r="BD409" s="217"/>
      <c r="BE409" s="217"/>
      <c r="BF409" s="217"/>
      <c r="BG409" s="217"/>
      <c r="BH409" s="217"/>
    </row>
    <row r="410" spans="1:60" ht="33.75" outlineLevel="1" x14ac:dyDescent="0.2">
      <c r="A410" s="224"/>
      <c r="B410" s="225"/>
      <c r="C410" s="261" t="s">
        <v>619</v>
      </c>
      <c r="D410" s="246"/>
      <c r="E410" s="246"/>
      <c r="F410" s="246"/>
      <c r="G410" s="246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17"/>
      <c r="Z410" s="217"/>
      <c r="AA410" s="217"/>
      <c r="AB410" s="217"/>
      <c r="AC410" s="217"/>
      <c r="AD410" s="217"/>
      <c r="AE410" s="217"/>
      <c r="AF410" s="217"/>
      <c r="AG410" s="217" t="s">
        <v>121</v>
      </c>
      <c r="AH410" s="217"/>
      <c r="AI410" s="217"/>
      <c r="AJ410" s="217"/>
      <c r="AK410" s="217"/>
      <c r="AL410" s="217"/>
      <c r="AM410" s="217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7"/>
      <c r="AY410" s="217"/>
      <c r="AZ410" s="217"/>
      <c r="BA410" s="245" t="str">
        <f>C410</f>
        <v>vodních par =7000, tloušťka izolace 9mm (plastové rozvody značení vnější průměr potrubí) D90 - není-li požadovaný rozměr izolace jako trubice, nutno zhotovit z plošné izolace, v této položce nutno počítat i s izolováním potrubních spojek a tvarovek - izolace spojek a tvarovek není zpočítána v položce plošná izolace.</v>
      </c>
      <c r="BB410" s="217"/>
      <c r="BC410" s="217"/>
      <c r="BD410" s="217"/>
      <c r="BE410" s="217"/>
      <c r="BF410" s="217"/>
      <c r="BG410" s="217"/>
      <c r="BH410" s="217"/>
    </row>
    <row r="411" spans="1:60" ht="33.75" outlineLevel="1" x14ac:dyDescent="0.2">
      <c r="A411" s="238">
        <v>257</v>
      </c>
      <c r="B411" s="239" t="s">
        <v>620</v>
      </c>
      <c r="C411" s="260" t="s">
        <v>461</v>
      </c>
      <c r="D411" s="240" t="s">
        <v>170</v>
      </c>
      <c r="E411" s="241">
        <v>16</v>
      </c>
      <c r="F411" s="242"/>
      <c r="G411" s="243">
        <f>ROUND(E411*F411,2)</f>
        <v>0</v>
      </c>
      <c r="H411" s="242"/>
      <c r="I411" s="243">
        <f>ROUND(E411*H411,2)</f>
        <v>0</v>
      </c>
      <c r="J411" s="242"/>
      <c r="K411" s="243">
        <f>ROUND(E411*J411,2)</f>
        <v>0</v>
      </c>
      <c r="L411" s="243">
        <v>21</v>
      </c>
      <c r="M411" s="243">
        <f>G411*(1+L411/100)</f>
        <v>0</v>
      </c>
      <c r="N411" s="243">
        <v>0</v>
      </c>
      <c r="O411" s="243">
        <f>ROUND(E411*N411,2)</f>
        <v>0</v>
      </c>
      <c r="P411" s="243">
        <v>0</v>
      </c>
      <c r="Q411" s="243">
        <f>ROUND(E411*P411,2)</f>
        <v>0</v>
      </c>
      <c r="R411" s="243"/>
      <c r="S411" s="243" t="s">
        <v>116</v>
      </c>
      <c r="T411" s="244" t="s">
        <v>117</v>
      </c>
      <c r="U411" s="227">
        <v>0</v>
      </c>
      <c r="V411" s="227">
        <f>ROUND(E411*U411,2)</f>
        <v>0</v>
      </c>
      <c r="W411" s="227"/>
      <c r="X411" s="227" t="s">
        <v>118</v>
      </c>
      <c r="Y411" s="217"/>
      <c r="Z411" s="217"/>
      <c r="AA411" s="217"/>
      <c r="AB411" s="217"/>
      <c r="AC411" s="217"/>
      <c r="AD411" s="217"/>
      <c r="AE411" s="217"/>
      <c r="AF411" s="217"/>
      <c r="AG411" s="217" t="s">
        <v>119</v>
      </c>
      <c r="AH411" s="217"/>
      <c r="AI411" s="217"/>
      <c r="AJ411" s="217"/>
      <c r="AK411" s="217"/>
      <c r="AL411" s="217"/>
      <c r="AM411" s="217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7"/>
      <c r="AY411" s="217"/>
      <c r="AZ411" s="217"/>
      <c r="BA411" s="217"/>
      <c r="BB411" s="217"/>
      <c r="BC411" s="217"/>
      <c r="BD411" s="217"/>
      <c r="BE411" s="217"/>
      <c r="BF411" s="217"/>
      <c r="BG411" s="217"/>
      <c r="BH411" s="217"/>
    </row>
    <row r="412" spans="1:60" ht="33.75" outlineLevel="1" x14ac:dyDescent="0.2">
      <c r="A412" s="224"/>
      <c r="B412" s="225"/>
      <c r="C412" s="261" t="s">
        <v>621</v>
      </c>
      <c r="D412" s="246"/>
      <c r="E412" s="246"/>
      <c r="F412" s="246"/>
      <c r="G412" s="246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17"/>
      <c r="Z412" s="217"/>
      <c r="AA412" s="217"/>
      <c r="AB412" s="217"/>
      <c r="AC412" s="217"/>
      <c r="AD412" s="217"/>
      <c r="AE412" s="217"/>
      <c r="AF412" s="217"/>
      <c r="AG412" s="217" t="s">
        <v>121</v>
      </c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45" t="str">
        <f>C412</f>
        <v>vodních par =7000, tloušťka izolace 9mm (plastové rozvody značení vnější průměr potrubí) D110 - není-li požadovaný rozměr izolace jako trubice, nutno zhotovit z plošné izolace, v této položce nutno počítat i s izolováním potrubních spojek a tvarovek - izolace spojek a tvarovek není zpočítána v položce plošná izolace.</v>
      </c>
      <c r="BB412" s="217"/>
      <c r="BC412" s="217"/>
      <c r="BD412" s="217"/>
      <c r="BE412" s="217"/>
      <c r="BF412" s="217"/>
      <c r="BG412" s="217"/>
      <c r="BH412" s="217"/>
    </row>
    <row r="413" spans="1:60" ht="33.75" outlineLevel="1" x14ac:dyDescent="0.2">
      <c r="A413" s="238">
        <v>258</v>
      </c>
      <c r="B413" s="239" t="s">
        <v>622</v>
      </c>
      <c r="C413" s="260" t="s">
        <v>461</v>
      </c>
      <c r="D413" s="240" t="s">
        <v>170</v>
      </c>
      <c r="E413" s="241">
        <v>4</v>
      </c>
      <c r="F413" s="242"/>
      <c r="G413" s="243">
        <f>ROUND(E413*F413,2)</f>
        <v>0</v>
      </c>
      <c r="H413" s="242"/>
      <c r="I413" s="243">
        <f>ROUND(E413*H413,2)</f>
        <v>0</v>
      </c>
      <c r="J413" s="242"/>
      <c r="K413" s="243">
        <f>ROUND(E413*J413,2)</f>
        <v>0</v>
      </c>
      <c r="L413" s="243">
        <v>21</v>
      </c>
      <c r="M413" s="243">
        <f>G413*(1+L413/100)</f>
        <v>0</v>
      </c>
      <c r="N413" s="243">
        <v>0</v>
      </c>
      <c r="O413" s="243">
        <f>ROUND(E413*N413,2)</f>
        <v>0</v>
      </c>
      <c r="P413" s="243">
        <v>0</v>
      </c>
      <c r="Q413" s="243">
        <f>ROUND(E413*P413,2)</f>
        <v>0</v>
      </c>
      <c r="R413" s="243"/>
      <c r="S413" s="243" t="s">
        <v>116</v>
      </c>
      <c r="T413" s="244" t="s">
        <v>117</v>
      </c>
      <c r="U413" s="227">
        <v>0</v>
      </c>
      <c r="V413" s="227">
        <f>ROUND(E413*U413,2)</f>
        <v>0</v>
      </c>
      <c r="W413" s="227"/>
      <c r="X413" s="227" t="s">
        <v>118</v>
      </c>
      <c r="Y413" s="217"/>
      <c r="Z413" s="217"/>
      <c r="AA413" s="217"/>
      <c r="AB413" s="217"/>
      <c r="AC413" s="217"/>
      <c r="AD413" s="217"/>
      <c r="AE413" s="217"/>
      <c r="AF413" s="217"/>
      <c r="AG413" s="217" t="s">
        <v>119</v>
      </c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</row>
    <row r="414" spans="1:60" ht="33.75" outlineLevel="1" x14ac:dyDescent="0.2">
      <c r="A414" s="224"/>
      <c r="B414" s="225"/>
      <c r="C414" s="261" t="s">
        <v>623</v>
      </c>
      <c r="D414" s="246"/>
      <c r="E414" s="246"/>
      <c r="F414" s="246"/>
      <c r="G414" s="246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17"/>
      <c r="Z414" s="217"/>
      <c r="AA414" s="217"/>
      <c r="AB414" s="217"/>
      <c r="AC414" s="217"/>
      <c r="AD414" s="217"/>
      <c r="AE414" s="217"/>
      <c r="AF414" s="217"/>
      <c r="AG414" s="217" t="s">
        <v>121</v>
      </c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45" t="str">
        <f>C414</f>
        <v>vodních par =7000, tloušťka izolace 25mm (plastové rozvody značení vnější průměr potrubí) D20 - není-li požadovaný rozměr izolace jako trubice, nutno zhotovit z plošné izolace, v této položce nutno počítat i s izolováním potrubních spojek a tvarovek - izolace spojek a tvarovek není zpočítána v položce plošná izolace.</v>
      </c>
      <c r="BB414" s="217"/>
      <c r="BC414" s="217"/>
      <c r="BD414" s="217"/>
      <c r="BE414" s="217"/>
      <c r="BF414" s="217"/>
      <c r="BG414" s="217"/>
      <c r="BH414" s="217"/>
    </row>
    <row r="415" spans="1:60" ht="33.75" outlineLevel="1" x14ac:dyDescent="0.2">
      <c r="A415" s="238">
        <v>259</v>
      </c>
      <c r="B415" s="239" t="s">
        <v>624</v>
      </c>
      <c r="C415" s="260" t="s">
        <v>461</v>
      </c>
      <c r="D415" s="240" t="s">
        <v>170</v>
      </c>
      <c r="E415" s="241">
        <v>8</v>
      </c>
      <c r="F415" s="242"/>
      <c r="G415" s="243">
        <f>ROUND(E415*F415,2)</f>
        <v>0</v>
      </c>
      <c r="H415" s="242"/>
      <c r="I415" s="243">
        <f>ROUND(E415*H415,2)</f>
        <v>0</v>
      </c>
      <c r="J415" s="242"/>
      <c r="K415" s="243">
        <f>ROUND(E415*J415,2)</f>
        <v>0</v>
      </c>
      <c r="L415" s="243">
        <v>21</v>
      </c>
      <c r="M415" s="243">
        <f>G415*(1+L415/100)</f>
        <v>0</v>
      </c>
      <c r="N415" s="243">
        <v>0</v>
      </c>
      <c r="O415" s="243">
        <f>ROUND(E415*N415,2)</f>
        <v>0</v>
      </c>
      <c r="P415" s="243">
        <v>0</v>
      </c>
      <c r="Q415" s="243">
        <f>ROUND(E415*P415,2)</f>
        <v>0</v>
      </c>
      <c r="R415" s="243"/>
      <c r="S415" s="243" t="s">
        <v>116</v>
      </c>
      <c r="T415" s="244" t="s">
        <v>117</v>
      </c>
      <c r="U415" s="227">
        <v>0</v>
      </c>
      <c r="V415" s="227">
        <f>ROUND(E415*U415,2)</f>
        <v>0</v>
      </c>
      <c r="W415" s="227"/>
      <c r="X415" s="227" t="s">
        <v>118</v>
      </c>
      <c r="Y415" s="217"/>
      <c r="Z415" s="217"/>
      <c r="AA415" s="217"/>
      <c r="AB415" s="217"/>
      <c r="AC415" s="217"/>
      <c r="AD415" s="217"/>
      <c r="AE415" s="217"/>
      <c r="AF415" s="217"/>
      <c r="AG415" s="217" t="s">
        <v>119</v>
      </c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</row>
    <row r="416" spans="1:60" ht="33.75" outlineLevel="1" x14ac:dyDescent="0.2">
      <c r="A416" s="224"/>
      <c r="B416" s="225"/>
      <c r="C416" s="261" t="s">
        <v>625</v>
      </c>
      <c r="D416" s="246"/>
      <c r="E416" s="246"/>
      <c r="F416" s="246"/>
      <c r="G416" s="246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17"/>
      <c r="Z416" s="217"/>
      <c r="AA416" s="217"/>
      <c r="AB416" s="217"/>
      <c r="AC416" s="217"/>
      <c r="AD416" s="217"/>
      <c r="AE416" s="217"/>
      <c r="AF416" s="217"/>
      <c r="AG416" s="217" t="s">
        <v>121</v>
      </c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45" t="str">
        <f>C416</f>
        <v>vodních par =7000, tloušťka izolace 25mm (plastové rozvody značení vnější průměr potrubí) D63 - není-li požadovaný rozměr izolace jako trubice, nutno zhotovit z plošné izolace, v této položce nutno počítat i s izolováním potrubních spojek a tvarovek - izolace spojek a tvarovek není zpočítána v položce plošná izolace.</v>
      </c>
      <c r="BB416" s="217"/>
      <c r="BC416" s="217"/>
      <c r="BD416" s="217"/>
      <c r="BE416" s="217"/>
      <c r="BF416" s="217"/>
      <c r="BG416" s="217"/>
      <c r="BH416" s="217"/>
    </row>
    <row r="417" spans="1:60" ht="33.75" outlineLevel="1" x14ac:dyDescent="0.2">
      <c r="A417" s="238">
        <v>260</v>
      </c>
      <c r="B417" s="239" t="s">
        <v>626</v>
      </c>
      <c r="C417" s="260" t="s">
        <v>461</v>
      </c>
      <c r="D417" s="240" t="s">
        <v>170</v>
      </c>
      <c r="E417" s="241">
        <v>20</v>
      </c>
      <c r="F417" s="242"/>
      <c r="G417" s="243">
        <f>ROUND(E417*F417,2)</f>
        <v>0</v>
      </c>
      <c r="H417" s="242"/>
      <c r="I417" s="243">
        <f>ROUND(E417*H417,2)</f>
        <v>0</v>
      </c>
      <c r="J417" s="242"/>
      <c r="K417" s="243">
        <f>ROUND(E417*J417,2)</f>
        <v>0</v>
      </c>
      <c r="L417" s="243">
        <v>21</v>
      </c>
      <c r="M417" s="243">
        <f>G417*(1+L417/100)</f>
        <v>0</v>
      </c>
      <c r="N417" s="243">
        <v>0</v>
      </c>
      <c r="O417" s="243">
        <f>ROUND(E417*N417,2)</f>
        <v>0</v>
      </c>
      <c r="P417" s="243">
        <v>0</v>
      </c>
      <c r="Q417" s="243">
        <f>ROUND(E417*P417,2)</f>
        <v>0</v>
      </c>
      <c r="R417" s="243"/>
      <c r="S417" s="243" t="s">
        <v>116</v>
      </c>
      <c r="T417" s="244" t="s">
        <v>117</v>
      </c>
      <c r="U417" s="227">
        <v>0</v>
      </c>
      <c r="V417" s="227">
        <f>ROUND(E417*U417,2)</f>
        <v>0</v>
      </c>
      <c r="W417" s="227"/>
      <c r="X417" s="227" t="s">
        <v>118</v>
      </c>
      <c r="Y417" s="217"/>
      <c r="Z417" s="217"/>
      <c r="AA417" s="217"/>
      <c r="AB417" s="217"/>
      <c r="AC417" s="217"/>
      <c r="AD417" s="217"/>
      <c r="AE417" s="217"/>
      <c r="AF417" s="217"/>
      <c r="AG417" s="217" t="s">
        <v>119</v>
      </c>
      <c r="AH417" s="217"/>
      <c r="AI417" s="217"/>
      <c r="AJ417" s="217"/>
      <c r="AK417" s="217"/>
      <c r="AL417" s="217"/>
      <c r="AM417" s="217"/>
      <c r="AN417" s="217"/>
      <c r="AO417" s="217"/>
      <c r="AP417" s="217"/>
      <c r="AQ417" s="217"/>
      <c r="AR417" s="217"/>
      <c r="AS417" s="217"/>
      <c r="AT417" s="217"/>
      <c r="AU417" s="217"/>
      <c r="AV417" s="217"/>
      <c r="AW417" s="217"/>
      <c r="AX417" s="217"/>
      <c r="AY417" s="217"/>
      <c r="AZ417" s="217"/>
      <c r="BA417" s="217"/>
      <c r="BB417" s="217"/>
      <c r="BC417" s="217"/>
      <c r="BD417" s="217"/>
      <c r="BE417" s="217"/>
      <c r="BF417" s="217"/>
      <c r="BG417" s="217"/>
      <c r="BH417" s="217"/>
    </row>
    <row r="418" spans="1:60" ht="33.75" outlineLevel="1" x14ac:dyDescent="0.2">
      <c r="A418" s="224"/>
      <c r="B418" s="225"/>
      <c r="C418" s="261" t="s">
        <v>474</v>
      </c>
      <c r="D418" s="246"/>
      <c r="E418" s="246"/>
      <c r="F418" s="246"/>
      <c r="G418" s="246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17"/>
      <c r="Z418" s="217"/>
      <c r="AA418" s="217"/>
      <c r="AB418" s="217"/>
      <c r="AC418" s="217"/>
      <c r="AD418" s="217"/>
      <c r="AE418" s="217"/>
      <c r="AF418" s="217"/>
      <c r="AG418" s="217" t="s">
        <v>121</v>
      </c>
      <c r="AH418" s="217"/>
      <c r="AI418" s="217"/>
      <c r="AJ418" s="217"/>
      <c r="AK418" s="217"/>
      <c r="AL418" s="217"/>
      <c r="AM418" s="217"/>
      <c r="AN418" s="217"/>
      <c r="AO418" s="217"/>
      <c r="AP418" s="217"/>
      <c r="AQ418" s="217"/>
      <c r="AR418" s="217"/>
      <c r="AS418" s="217"/>
      <c r="AT418" s="217"/>
      <c r="AU418" s="217"/>
      <c r="AV418" s="217"/>
      <c r="AW418" s="217"/>
      <c r="AX418" s="217"/>
      <c r="AY418" s="217"/>
      <c r="AZ418" s="217"/>
      <c r="BA418" s="245" t="str">
        <f>C418</f>
        <v>vodních par =7000, tloušťka izolace 25mm (plastové rozvody značení vnější průměr potrubí) D90 - není-li požadovaný rozměr izolace jako trubice, nutno zhotovit z plošné izolace, v této položce nutno počítat i s izolováním potrubních spojek a tvarovek - izolace spojek a tvarovek není zpočítána v položce plošná izolace.</v>
      </c>
      <c r="BB418" s="217"/>
      <c r="BC418" s="217"/>
      <c r="BD418" s="217"/>
      <c r="BE418" s="217"/>
      <c r="BF418" s="217"/>
      <c r="BG418" s="217"/>
      <c r="BH418" s="217"/>
    </row>
    <row r="419" spans="1:60" ht="22.5" outlineLevel="1" x14ac:dyDescent="0.2">
      <c r="A419" s="247">
        <v>261</v>
      </c>
      <c r="B419" s="248" t="s">
        <v>627</v>
      </c>
      <c r="C419" s="262" t="s">
        <v>628</v>
      </c>
      <c r="D419" s="249" t="s">
        <v>245</v>
      </c>
      <c r="E419" s="250">
        <v>90</v>
      </c>
      <c r="F419" s="251"/>
      <c r="G419" s="252">
        <f>ROUND(E419*F419,2)</f>
        <v>0</v>
      </c>
      <c r="H419" s="251"/>
      <c r="I419" s="252">
        <f>ROUND(E419*H419,2)</f>
        <v>0</v>
      </c>
      <c r="J419" s="251"/>
      <c r="K419" s="252">
        <f>ROUND(E419*J419,2)</f>
        <v>0</v>
      </c>
      <c r="L419" s="252">
        <v>21</v>
      </c>
      <c r="M419" s="252">
        <f>G419*(1+L419/100)</f>
        <v>0</v>
      </c>
      <c r="N419" s="252">
        <v>0</v>
      </c>
      <c r="O419" s="252">
        <f>ROUND(E419*N419,2)</f>
        <v>0</v>
      </c>
      <c r="P419" s="252">
        <v>0</v>
      </c>
      <c r="Q419" s="252">
        <f>ROUND(E419*P419,2)</f>
        <v>0</v>
      </c>
      <c r="R419" s="252"/>
      <c r="S419" s="252" t="s">
        <v>116</v>
      </c>
      <c r="T419" s="253" t="s">
        <v>117</v>
      </c>
      <c r="U419" s="227">
        <v>0</v>
      </c>
      <c r="V419" s="227">
        <f>ROUND(E419*U419,2)</f>
        <v>0</v>
      </c>
      <c r="W419" s="227"/>
      <c r="X419" s="227" t="s">
        <v>118</v>
      </c>
      <c r="Y419" s="217"/>
      <c r="Z419" s="217"/>
      <c r="AA419" s="217"/>
      <c r="AB419" s="217"/>
      <c r="AC419" s="217"/>
      <c r="AD419" s="217"/>
      <c r="AE419" s="217"/>
      <c r="AF419" s="217"/>
      <c r="AG419" s="217" t="s">
        <v>119</v>
      </c>
      <c r="AH419" s="217"/>
      <c r="AI419" s="217"/>
      <c r="AJ419" s="217"/>
      <c r="AK419" s="217"/>
      <c r="AL419" s="217"/>
      <c r="AM419" s="217"/>
      <c r="AN419" s="217"/>
      <c r="AO419" s="217"/>
      <c r="AP419" s="217"/>
      <c r="AQ419" s="217"/>
      <c r="AR419" s="217"/>
      <c r="AS419" s="217"/>
      <c r="AT419" s="217"/>
      <c r="AU419" s="217"/>
      <c r="AV419" s="217"/>
      <c r="AW419" s="217"/>
      <c r="AX419" s="217"/>
      <c r="AY419" s="217"/>
      <c r="AZ419" s="217"/>
      <c r="BA419" s="217"/>
      <c r="BB419" s="217"/>
      <c r="BC419" s="217"/>
      <c r="BD419" s="217"/>
      <c r="BE419" s="217"/>
      <c r="BF419" s="217"/>
      <c r="BG419" s="217"/>
      <c r="BH419" s="217"/>
    </row>
    <row r="420" spans="1:60" ht="22.5" outlineLevel="1" x14ac:dyDescent="0.2">
      <c r="A420" s="247">
        <v>262</v>
      </c>
      <c r="B420" s="248" t="s">
        <v>629</v>
      </c>
      <c r="C420" s="262" t="s">
        <v>506</v>
      </c>
      <c r="D420" s="249" t="s">
        <v>245</v>
      </c>
      <c r="E420" s="250">
        <v>15</v>
      </c>
      <c r="F420" s="251"/>
      <c r="G420" s="252">
        <f>ROUND(E420*F420,2)</f>
        <v>0</v>
      </c>
      <c r="H420" s="251"/>
      <c r="I420" s="252">
        <f>ROUND(E420*H420,2)</f>
        <v>0</v>
      </c>
      <c r="J420" s="251"/>
      <c r="K420" s="252">
        <f>ROUND(E420*J420,2)</f>
        <v>0</v>
      </c>
      <c r="L420" s="252">
        <v>21</v>
      </c>
      <c r="M420" s="252">
        <f>G420*(1+L420/100)</f>
        <v>0</v>
      </c>
      <c r="N420" s="252">
        <v>0</v>
      </c>
      <c r="O420" s="252">
        <f>ROUND(E420*N420,2)</f>
        <v>0</v>
      </c>
      <c r="P420" s="252">
        <v>0</v>
      </c>
      <c r="Q420" s="252">
        <f>ROUND(E420*P420,2)</f>
        <v>0</v>
      </c>
      <c r="R420" s="252"/>
      <c r="S420" s="252" t="s">
        <v>116</v>
      </c>
      <c r="T420" s="253" t="s">
        <v>117</v>
      </c>
      <c r="U420" s="227">
        <v>0</v>
      </c>
      <c r="V420" s="227">
        <f>ROUND(E420*U420,2)</f>
        <v>0</v>
      </c>
      <c r="W420" s="227"/>
      <c r="X420" s="227" t="s">
        <v>118</v>
      </c>
      <c r="Y420" s="217"/>
      <c r="Z420" s="217"/>
      <c r="AA420" s="217"/>
      <c r="AB420" s="217"/>
      <c r="AC420" s="217"/>
      <c r="AD420" s="217"/>
      <c r="AE420" s="217"/>
      <c r="AF420" s="217"/>
      <c r="AG420" s="217" t="s">
        <v>119</v>
      </c>
      <c r="AH420" s="217"/>
      <c r="AI420" s="217"/>
      <c r="AJ420" s="217"/>
      <c r="AK420" s="217"/>
      <c r="AL420" s="217"/>
      <c r="AM420" s="217"/>
      <c r="AN420" s="217"/>
      <c r="AO420" s="217"/>
      <c r="AP420" s="217"/>
      <c r="AQ420" s="217"/>
      <c r="AR420" s="217"/>
      <c r="AS420" s="217"/>
      <c r="AT420" s="217"/>
      <c r="AU420" s="217"/>
      <c r="AV420" s="217"/>
      <c r="AW420" s="217"/>
      <c r="AX420" s="217"/>
      <c r="AY420" s="217"/>
      <c r="AZ420" s="217"/>
      <c r="BA420" s="217"/>
      <c r="BB420" s="217"/>
      <c r="BC420" s="217"/>
      <c r="BD420" s="217"/>
      <c r="BE420" s="217"/>
      <c r="BF420" s="217"/>
      <c r="BG420" s="217"/>
      <c r="BH420" s="217"/>
    </row>
    <row r="421" spans="1:60" ht="22.5" outlineLevel="1" x14ac:dyDescent="0.2">
      <c r="A421" s="247">
        <v>263</v>
      </c>
      <c r="B421" s="248" t="s">
        <v>630</v>
      </c>
      <c r="C421" s="262" t="s">
        <v>631</v>
      </c>
      <c r="D421" s="249" t="s">
        <v>115</v>
      </c>
      <c r="E421" s="250">
        <v>74</v>
      </c>
      <c r="F421" s="251"/>
      <c r="G421" s="252">
        <f>ROUND(E421*F421,2)</f>
        <v>0</v>
      </c>
      <c r="H421" s="251"/>
      <c r="I421" s="252">
        <f>ROUND(E421*H421,2)</f>
        <v>0</v>
      </c>
      <c r="J421" s="251"/>
      <c r="K421" s="252">
        <f>ROUND(E421*J421,2)</f>
        <v>0</v>
      </c>
      <c r="L421" s="252">
        <v>21</v>
      </c>
      <c r="M421" s="252">
        <f>G421*(1+L421/100)</f>
        <v>0</v>
      </c>
      <c r="N421" s="252">
        <v>0</v>
      </c>
      <c r="O421" s="252">
        <f>ROUND(E421*N421,2)</f>
        <v>0</v>
      </c>
      <c r="P421" s="252">
        <v>0</v>
      </c>
      <c r="Q421" s="252">
        <f>ROUND(E421*P421,2)</f>
        <v>0</v>
      </c>
      <c r="R421" s="252"/>
      <c r="S421" s="252" t="s">
        <v>116</v>
      </c>
      <c r="T421" s="253" t="s">
        <v>117</v>
      </c>
      <c r="U421" s="227">
        <v>0</v>
      </c>
      <c r="V421" s="227">
        <f>ROUND(E421*U421,2)</f>
        <v>0</v>
      </c>
      <c r="W421" s="227"/>
      <c r="X421" s="227" t="s">
        <v>118</v>
      </c>
      <c r="Y421" s="217"/>
      <c r="Z421" s="217"/>
      <c r="AA421" s="217"/>
      <c r="AB421" s="217"/>
      <c r="AC421" s="217"/>
      <c r="AD421" s="217"/>
      <c r="AE421" s="217"/>
      <c r="AF421" s="217"/>
      <c r="AG421" s="217" t="s">
        <v>119</v>
      </c>
      <c r="AH421" s="217"/>
      <c r="AI421" s="217"/>
      <c r="AJ421" s="217"/>
      <c r="AK421" s="217"/>
      <c r="AL421" s="217"/>
      <c r="AM421" s="217"/>
      <c r="AN421" s="217"/>
      <c r="AO421" s="217"/>
      <c r="AP421" s="217"/>
      <c r="AQ421" s="217"/>
      <c r="AR421" s="217"/>
      <c r="AS421" s="217"/>
      <c r="AT421" s="217"/>
      <c r="AU421" s="217"/>
      <c r="AV421" s="217"/>
      <c r="AW421" s="217"/>
      <c r="AX421" s="217"/>
      <c r="AY421" s="217"/>
      <c r="AZ421" s="217"/>
      <c r="BA421" s="217"/>
      <c r="BB421" s="217"/>
      <c r="BC421" s="217"/>
      <c r="BD421" s="217"/>
      <c r="BE421" s="217"/>
      <c r="BF421" s="217"/>
      <c r="BG421" s="217"/>
      <c r="BH421" s="217"/>
    </row>
    <row r="422" spans="1:60" ht="22.5" outlineLevel="1" x14ac:dyDescent="0.2">
      <c r="A422" s="247">
        <v>264</v>
      </c>
      <c r="B422" s="248" t="s">
        <v>632</v>
      </c>
      <c r="C422" s="262" t="s">
        <v>633</v>
      </c>
      <c r="D422" s="249" t="s">
        <v>115</v>
      </c>
      <c r="E422" s="250">
        <v>1326</v>
      </c>
      <c r="F422" s="251"/>
      <c r="G422" s="252">
        <f>ROUND(E422*F422,2)</f>
        <v>0</v>
      </c>
      <c r="H422" s="251"/>
      <c r="I422" s="252">
        <f>ROUND(E422*H422,2)</f>
        <v>0</v>
      </c>
      <c r="J422" s="251"/>
      <c r="K422" s="252">
        <f>ROUND(E422*J422,2)</f>
        <v>0</v>
      </c>
      <c r="L422" s="252">
        <v>21</v>
      </c>
      <c r="M422" s="252">
        <f>G422*(1+L422/100)</f>
        <v>0</v>
      </c>
      <c r="N422" s="252">
        <v>0</v>
      </c>
      <c r="O422" s="252">
        <f>ROUND(E422*N422,2)</f>
        <v>0</v>
      </c>
      <c r="P422" s="252">
        <v>0</v>
      </c>
      <c r="Q422" s="252">
        <f>ROUND(E422*P422,2)</f>
        <v>0</v>
      </c>
      <c r="R422" s="252"/>
      <c r="S422" s="252" t="s">
        <v>116</v>
      </c>
      <c r="T422" s="253" t="s">
        <v>117</v>
      </c>
      <c r="U422" s="227">
        <v>0</v>
      </c>
      <c r="V422" s="227">
        <f>ROUND(E422*U422,2)</f>
        <v>0</v>
      </c>
      <c r="W422" s="227"/>
      <c r="X422" s="227" t="s">
        <v>118</v>
      </c>
      <c r="Y422" s="217"/>
      <c r="Z422" s="217"/>
      <c r="AA422" s="217"/>
      <c r="AB422" s="217"/>
      <c r="AC422" s="217"/>
      <c r="AD422" s="217"/>
      <c r="AE422" s="217"/>
      <c r="AF422" s="217"/>
      <c r="AG422" s="217" t="s">
        <v>119</v>
      </c>
      <c r="AH422" s="217"/>
      <c r="AI422" s="217"/>
      <c r="AJ422" s="217"/>
      <c r="AK422" s="217"/>
      <c r="AL422" s="217"/>
      <c r="AM422" s="217"/>
      <c r="AN422" s="217"/>
      <c r="AO422" s="217"/>
      <c r="AP422" s="217"/>
      <c r="AQ422" s="217"/>
      <c r="AR422" s="217"/>
      <c r="AS422" s="217"/>
      <c r="AT422" s="217"/>
      <c r="AU422" s="217"/>
      <c r="AV422" s="217"/>
      <c r="AW422" s="217"/>
      <c r="AX422" s="217"/>
      <c r="AY422" s="217"/>
      <c r="AZ422" s="217"/>
      <c r="BA422" s="217"/>
      <c r="BB422" s="217"/>
      <c r="BC422" s="217"/>
      <c r="BD422" s="217"/>
      <c r="BE422" s="217"/>
      <c r="BF422" s="217"/>
      <c r="BG422" s="217"/>
      <c r="BH422" s="217"/>
    </row>
    <row r="423" spans="1:60" ht="22.5" outlineLevel="1" x14ac:dyDescent="0.2">
      <c r="A423" s="247">
        <v>265</v>
      </c>
      <c r="B423" s="248" t="s">
        <v>634</v>
      </c>
      <c r="C423" s="262" t="s">
        <v>635</v>
      </c>
      <c r="D423" s="249" t="s">
        <v>115</v>
      </c>
      <c r="E423" s="250">
        <v>264</v>
      </c>
      <c r="F423" s="251"/>
      <c r="G423" s="252">
        <f>ROUND(E423*F423,2)</f>
        <v>0</v>
      </c>
      <c r="H423" s="251"/>
      <c r="I423" s="252">
        <f>ROUND(E423*H423,2)</f>
        <v>0</v>
      </c>
      <c r="J423" s="251"/>
      <c r="K423" s="252">
        <f>ROUND(E423*J423,2)</f>
        <v>0</v>
      </c>
      <c r="L423" s="252">
        <v>21</v>
      </c>
      <c r="M423" s="252">
        <f>G423*(1+L423/100)</f>
        <v>0</v>
      </c>
      <c r="N423" s="252">
        <v>0</v>
      </c>
      <c r="O423" s="252">
        <f>ROUND(E423*N423,2)</f>
        <v>0</v>
      </c>
      <c r="P423" s="252">
        <v>0</v>
      </c>
      <c r="Q423" s="252">
        <f>ROUND(E423*P423,2)</f>
        <v>0</v>
      </c>
      <c r="R423" s="252"/>
      <c r="S423" s="252" t="s">
        <v>116</v>
      </c>
      <c r="T423" s="253" t="s">
        <v>117</v>
      </c>
      <c r="U423" s="227">
        <v>0</v>
      </c>
      <c r="V423" s="227">
        <f>ROUND(E423*U423,2)</f>
        <v>0</v>
      </c>
      <c r="W423" s="227"/>
      <c r="X423" s="227" t="s">
        <v>118</v>
      </c>
      <c r="Y423" s="217"/>
      <c r="Z423" s="217"/>
      <c r="AA423" s="217"/>
      <c r="AB423" s="217"/>
      <c r="AC423" s="217"/>
      <c r="AD423" s="217"/>
      <c r="AE423" s="217"/>
      <c r="AF423" s="217"/>
      <c r="AG423" s="217" t="s">
        <v>119</v>
      </c>
      <c r="AH423" s="217"/>
      <c r="AI423" s="217"/>
      <c r="AJ423" s="217"/>
      <c r="AK423" s="217"/>
      <c r="AL423" s="217"/>
      <c r="AM423" s="217"/>
      <c r="AN423" s="217"/>
      <c r="AO423" s="217"/>
      <c r="AP423" s="217"/>
      <c r="AQ423" s="217"/>
      <c r="AR423" s="217"/>
      <c r="AS423" s="217"/>
      <c r="AT423" s="217"/>
      <c r="AU423" s="217"/>
      <c r="AV423" s="217"/>
      <c r="AW423" s="217"/>
      <c r="AX423" s="217"/>
      <c r="AY423" s="217"/>
      <c r="AZ423" s="217"/>
      <c r="BA423" s="217"/>
      <c r="BB423" s="217"/>
      <c r="BC423" s="217"/>
      <c r="BD423" s="217"/>
      <c r="BE423" s="217"/>
      <c r="BF423" s="217"/>
      <c r="BG423" s="217"/>
      <c r="BH423" s="217"/>
    </row>
    <row r="424" spans="1:60" ht="22.5" outlineLevel="1" x14ac:dyDescent="0.2">
      <c r="A424" s="247">
        <v>266</v>
      </c>
      <c r="B424" s="248" t="s">
        <v>636</v>
      </c>
      <c r="C424" s="262" t="s">
        <v>637</v>
      </c>
      <c r="D424" s="249" t="s">
        <v>115</v>
      </c>
      <c r="E424" s="250">
        <v>298</v>
      </c>
      <c r="F424" s="251"/>
      <c r="G424" s="252">
        <f>ROUND(E424*F424,2)</f>
        <v>0</v>
      </c>
      <c r="H424" s="251"/>
      <c r="I424" s="252">
        <f>ROUND(E424*H424,2)</f>
        <v>0</v>
      </c>
      <c r="J424" s="251"/>
      <c r="K424" s="252">
        <f>ROUND(E424*J424,2)</f>
        <v>0</v>
      </c>
      <c r="L424" s="252">
        <v>21</v>
      </c>
      <c r="M424" s="252">
        <f>G424*(1+L424/100)</f>
        <v>0</v>
      </c>
      <c r="N424" s="252">
        <v>0</v>
      </c>
      <c r="O424" s="252">
        <f>ROUND(E424*N424,2)</f>
        <v>0</v>
      </c>
      <c r="P424" s="252">
        <v>0</v>
      </c>
      <c r="Q424" s="252">
        <f>ROUND(E424*P424,2)</f>
        <v>0</v>
      </c>
      <c r="R424" s="252"/>
      <c r="S424" s="252" t="s">
        <v>116</v>
      </c>
      <c r="T424" s="253" t="s">
        <v>117</v>
      </c>
      <c r="U424" s="227">
        <v>0</v>
      </c>
      <c r="V424" s="227">
        <f>ROUND(E424*U424,2)</f>
        <v>0</v>
      </c>
      <c r="W424" s="227"/>
      <c r="X424" s="227" t="s">
        <v>118</v>
      </c>
      <c r="Y424" s="217"/>
      <c r="Z424" s="217"/>
      <c r="AA424" s="217"/>
      <c r="AB424" s="217"/>
      <c r="AC424" s="217"/>
      <c r="AD424" s="217"/>
      <c r="AE424" s="217"/>
      <c r="AF424" s="217"/>
      <c r="AG424" s="217" t="s">
        <v>119</v>
      </c>
      <c r="AH424" s="217"/>
      <c r="AI424" s="217"/>
      <c r="AJ424" s="217"/>
      <c r="AK424" s="217"/>
      <c r="AL424" s="217"/>
      <c r="AM424" s="217"/>
      <c r="AN424" s="217"/>
      <c r="AO424" s="217"/>
      <c r="AP424" s="217"/>
      <c r="AQ424" s="217"/>
      <c r="AR424" s="217"/>
      <c r="AS424" s="217"/>
      <c r="AT424" s="217"/>
      <c r="AU424" s="217"/>
      <c r="AV424" s="217"/>
      <c r="AW424" s="217"/>
      <c r="AX424" s="217"/>
      <c r="AY424" s="217"/>
      <c r="AZ424" s="217"/>
      <c r="BA424" s="217"/>
      <c r="BB424" s="217"/>
      <c r="BC424" s="217"/>
      <c r="BD424" s="217"/>
      <c r="BE424" s="217"/>
      <c r="BF424" s="217"/>
      <c r="BG424" s="217"/>
      <c r="BH424" s="217"/>
    </row>
    <row r="425" spans="1:60" ht="22.5" outlineLevel="1" x14ac:dyDescent="0.2">
      <c r="A425" s="247">
        <v>267</v>
      </c>
      <c r="B425" s="248" t="s">
        <v>638</v>
      </c>
      <c r="C425" s="262" t="s">
        <v>639</v>
      </c>
      <c r="D425" s="249" t="s">
        <v>115</v>
      </c>
      <c r="E425" s="250">
        <v>324</v>
      </c>
      <c r="F425" s="251"/>
      <c r="G425" s="252">
        <f>ROUND(E425*F425,2)</f>
        <v>0</v>
      </c>
      <c r="H425" s="251"/>
      <c r="I425" s="252">
        <f>ROUND(E425*H425,2)</f>
        <v>0</v>
      </c>
      <c r="J425" s="251"/>
      <c r="K425" s="252">
        <f>ROUND(E425*J425,2)</f>
        <v>0</v>
      </c>
      <c r="L425" s="252">
        <v>21</v>
      </c>
      <c r="M425" s="252">
        <f>G425*(1+L425/100)</f>
        <v>0</v>
      </c>
      <c r="N425" s="252">
        <v>0</v>
      </c>
      <c r="O425" s="252">
        <f>ROUND(E425*N425,2)</f>
        <v>0</v>
      </c>
      <c r="P425" s="252">
        <v>0</v>
      </c>
      <c r="Q425" s="252">
        <f>ROUND(E425*P425,2)</f>
        <v>0</v>
      </c>
      <c r="R425" s="252"/>
      <c r="S425" s="252" t="s">
        <v>116</v>
      </c>
      <c r="T425" s="253" t="s">
        <v>117</v>
      </c>
      <c r="U425" s="227">
        <v>0</v>
      </c>
      <c r="V425" s="227">
        <f>ROUND(E425*U425,2)</f>
        <v>0</v>
      </c>
      <c r="W425" s="227"/>
      <c r="X425" s="227" t="s">
        <v>118</v>
      </c>
      <c r="Y425" s="217"/>
      <c r="Z425" s="217"/>
      <c r="AA425" s="217"/>
      <c r="AB425" s="217"/>
      <c r="AC425" s="217"/>
      <c r="AD425" s="217"/>
      <c r="AE425" s="217"/>
      <c r="AF425" s="217"/>
      <c r="AG425" s="217" t="s">
        <v>119</v>
      </c>
      <c r="AH425" s="217"/>
      <c r="AI425" s="217"/>
      <c r="AJ425" s="217"/>
      <c r="AK425" s="217"/>
      <c r="AL425" s="217"/>
      <c r="AM425" s="217"/>
      <c r="AN425" s="217"/>
      <c r="AO425" s="217"/>
      <c r="AP425" s="217"/>
      <c r="AQ425" s="217"/>
      <c r="AR425" s="217"/>
      <c r="AS425" s="217"/>
      <c r="AT425" s="217"/>
      <c r="AU425" s="217"/>
      <c r="AV425" s="217"/>
      <c r="AW425" s="217"/>
      <c r="AX425" s="217"/>
      <c r="AY425" s="217"/>
      <c r="AZ425" s="217"/>
      <c r="BA425" s="217"/>
      <c r="BB425" s="217"/>
      <c r="BC425" s="217"/>
      <c r="BD425" s="217"/>
      <c r="BE425" s="217"/>
      <c r="BF425" s="217"/>
      <c r="BG425" s="217"/>
      <c r="BH425" s="217"/>
    </row>
    <row r="426" spans="1:60" ht="22.5" outlineLevel="1" x14ac:dyDescent="0.2">
      <c r="A426" s="247">
        <v>268</v>
      </c>
      <c r="B426" s="248" t="s">
        <v>640</v>
      </c>
      <c r="C426" s="262" t="s">
        <v>641</v>
      </c>
      <c r="D426" s="249" t="s">
        <v>115</v>
      </c>
      <c r="E426" s="250">
        <v>597</v>
      </c>
      <c r="F426" s="251"/>
      <c r="G426" s="252">
        <f>ROUND(E426*F426,2)</f>
        <v>0</v>
      </c>
      <c r="H426" s="251"/>
      <c r="I426" s="252">
        <f>ROUND(E426*H426,2)</f>
        <v>0</v>
      </c>
      <c r="J426" s="251"/>
      <c r="K426" s="252">
        <f>ROUND(E426*J426,2)</f>
        <v>0</v>
      </c>
      <c r="L426" s="252">
        <v>21</v>
      </c>
      <c r="M426" s="252">
        <f>G426*(1+L426/100)</f>
        <v>0</v>
      </c>
      <c r="N426" s="252">
        <v>0</v>
      </c>
      <c r="O426" s="252">
        <f>ROUND(E426*N426,2)</f>
        <v>0</v>
      </c>
      <c r="P426" s="252">
        <v>0</v>
      </c>
      <c r="Q426" s="252">
        <f>ROUND(E426*P426,2)</f>
        <v>0</v>
      </c>
      <c r="R426" s="252"/>
      <c r="S426" s="252" t="s">
        <v>116</v>
      </c>
      <c r="T426" s="253" t="s">
        <v>117</v>
      </c>
      <c r="U426" s="227">
        <v>0</v>
      </c>
      <c r="V426" s="227">
        <f>ROUND(E426*U426,2)</f>
        <v>0</v>
      </c>
      <c r="W426" s="227"/>
      <c r="X426" s="227" t="s">
        <v>118</v>
      </c>
      <c r="Y426" s="217"/>
      <c r="Z426" s="217"/>
      <c r="AA426" s="217"/>
      <c r="AB426" s="217"/>
      <c r="AC426" s="217"/>
      <c r="AD426" s="217"/>
      <c r="AE426" s="217"/>
      <c r="AF426" s="217"/>
      <c r="AG426" s="217" t="s">
        <v>119</v>
      </c>
      <c r="AH426" s="217"/>
      <c r="AI426" s="217"/>
      <c r="AJ426" s="217"/>
      <c r="AK426" s="217"/>
      <c r="AL426" s="217"/>
      <c r="AM426" s="217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7"/>
      <c r="AY426" s="217"/>
      <c r="AZ426" s="217"/>
      <c r="BA426" s="217"/>
      <c r="BB426" s="217"/>
      <c r="BC426" s="217"/>
      <c r="BD426" s="217"/>
      <c r="BE426" s="217"/>
      <c r="BF426" s="217"/>
      <c r="BG426" s="217"/>
      <c r="BH426" s="217"/>
    </row>
    <row r="427" spans="1:60" ht="22.5" outlineLevel="1" x14ac:dyDescent="0.2">
      <c r="A427" s="247">
        <v>269</v>
      </c>
      <c r="B427" s="248" t="s">
        <v>642</v>
      </c>
      <c r="C427" s="262" t="s">
        <v>643</v>
      </c>
      <c r="D427" s="249" t="s">
        <v>115</v>
      </c>
      <c r="E427" s="250">
        <v>82</v>
      </c>
      <c r="F427" s="251"/>
      <c r="G427" s="252">
        <f>ROUND(E427*F427,2)</f>
        <v>0</v>
      </c>
      <c r="H427" s="251"/>
      <c r="I427" s="252">
        <f>ROUND(E427*H427,2)</f>
        <v>0</v>
      </c>
      <c r="J427" s="251"/>
      <c r="K427" s="252">
        <f>ROUND(E427*J427,2)</f>
        <v>0</v>
      </c>
      <c r="L427" s="252">
        <v>21</v>
      </c>
      <c r="M427" s="252">
        <f>G427*(1+L427/100)</f>
        <v>0</v>
      </c>
      <c r="N427" s="252">
        <v>0</v>
      </c>
      <c r="O427" s="252">
        <f>ROUND(E427*N427,2)</f>
        <v>0</v>
      </c>
      <c r="P427" s="252">
        <v>0</v>
      </c>
      <c r="Q427" s="252">
        <f>ROUND(E427*P427,2)</f>
        <v>0</v>
      </c>
      <c r="R427" s="252"/>
      <c r="S427" s="252" t="s">
        <v>116</v>
      </c>
      <c r="T427" s="253" t="s">
        <v>117</v>
      </c>
      <c r="U427" s="227">
        <v>0</v>
      </c>
      <c r="V427" s="227">
        <f>ROUND(E427*U427,2)</f>
        <v>0</v>
      </c>
      <c r="W427" s="227"/>
      <c r="X427" s="227" t="s">
        <v>118</v>
      </c>
      <c r="Y427" s="217"/>
      <c r="Z427" s="217"/>
      <c r="AA427" s="217"/>
      <c r="AB427" s="217"/>
      <c r="AC427" s="217"/>
      <c r="AD427" s="217"/>
      <c r="AE427" s="217"/>
      <c r="AF427" s="217"/>
      <c r="AG427" s="217" t="s">
        <v>119</v>
      </c>
      <c r="AH427" s="217"/>
      <c r="AI427" s="217"/>
      <c r="AJ427" s="217"/>
      <c r="AK427" s="217"/>
      <c r="AL427" s="217"/>
      <c r="AM427" s="217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7"/>
      <c r="AY427" s="217"/>
      <c r="AZ427" s="217"/>
      <c r="BA427" s="217"/>
      <c r="BB427" s="217"/>
      <c r="BC427" s="217"/>
      <c r="BD427" s="217"/>
      <c r="BE427" s="217"/>
      <c r="BF427" s="217"/>
      <c r="BG427" s="217"/>
      <c r="BH427" s="217"/>
    </row>
    <row r="428" spans="1:60" ht="22.5" outlineLevel="1" x14ac:dyDescent="0.2">
      <c r="A428" s="247">
        <v>270</v>
      </c>
      <c r="B428" s="248" t="s">
        <v>644</v>
      </c>
      <c r="C428" s="262" t="s">
        <v>645</v>
      </c>
      <c r="D428" s="249" t="s">
        <v>115</v>
      </c>
      <c r="E428" s="250">
        <v>10</v>
      </c>
      <c r="F428" s="251"/>
      <c r="G428" s="252">
        <f>ROUND(E428*F428,2)</f>
        <v>0</v>
      </c>
      <c r="H428" s="251"/>
      <c r="I428" s="252">
        <f>ROUND(E428*H428,2)</f>
        <v>0</v>
      </c>
      <c r="J428" s="251"/>
      <c r="K428" s="252">
        <f>ROUND(E428*J428,2)</f>
        <v>0</v>
      </c>
      <c r="L428" s="252">
        <v>21</v>
      </c>
      <c r="M428" s="252">
        <f>G428*(1+L428/100)</f>
        <v>0</v>
      </c>
      <c r="N428" s="252">
        <v>0</v>
      </c>
      <c r="O428" s="252">
        <f>ROUND(E428*N428,2)</f>
        <v>0</v>
      </c>
      <c r="P428" s="252">
        <v>0</v>
      </c>
      <c r="Q428" s="252">
        <f>ROUND(E428*P428,2)</f>
        <v>0</v>
      </c>
      <c r="R428" s="252"/>
      <c r="S428" s="252" t="s">
        <v>116</v>
      </c>
      <c r="T428" s="253" t="s">
        <v>117</v>
      </c>
      <c r="U428" s="227">
        <v>0</v>
      </c>
      <c r="V428" s="227">
        <f>ROUND(E428*U428,2)</f>
        <v>0</v>
      </c>
      <c r="W428" s="227"/>
      <c r="X428" s="227" t="s">
        <v>118</v>
      </c>
      <c r="Y428" s="217"/>
      <c r="Z428" s="217"/>
      <c r="AA428" s="217"/>
      <c r="AB428" s="217"/>
      <c r="AC428" s="217"/>
      <c r="AD428" s="217"/>
      <c r="AE428" s="217"/>
      <c r="AF428" s="217"/>
      <c r="AG428" s="217" t="s">
        <v>119</v>
      </c>
      <c r="AH428" s="217"/>
      <c r="AI428" s="217"/>
      <c r="AJ428" s="217"/>
      <c r="AK428" s="217"/>
      <c r="AL428" s="217"/>
      <c r="AM428" s="217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7"/>
      <c r="AY428" s="217"/>
      <c r="AZ428" s="217"/>
      <c r="BA428" s="217"/>
      <c r="BB428" s="217"/>
      <c r="BC428" s="217"/>
      <c r="BD428" s="217"/>
      <c r="BE428" s="217"/>
      <c r="BF428" s="217"/>
      <c r="BG428" s="217"/>
      <c r="BH428" s="217"/>
    </row>
    <row r="429" spans="1:60" ht="22.5" outlineLevel="1" x14ac:dyDescent="0.2">
      <c r="A429" s="247">
        <v>271</v>
      </c>
      <c r="B429" s="248" t="s">
        <v>646</v>
      </c>
      <c r="C429" s="262" t="s">
        <v>647</v>
      </c>
      <c r="D429" s="249" t="s">
        <v>115</v>
      </c>
      <c r="E429" s="250">
        <v>4</v>
      </c>
      <c r="F429" s="251"/>
      <c r="G429" s="252">
        <f>ROUND(E429*F429,2)</f>
        <v>0</v>
      </c>
      <c r="H429" s="251"/>
      <c r="I429" s="252">
        <f>ROUND(E429*H429,2)</f>
        <v>0</v>
      </c>
      <c r="J429" s="251"/>
      <c r="K429" s="252">
        <f>ROUND(E429*J429,2)</f>
        <v>0</v>
      </c>
      <c r="L429" s="252">
        <v>21</v>
      </c>
      <c r="M429" s="252">
        <f>G429*(1+L429/100)</f>
        <v>0</v>
      </c>
      <c r="N429" s="252">
        <v>0</v>
      </c>
      <c r="O429" s="252">
        <f>ROUND(E429*N429,2)</f>
        <v>0</v>
      </c>
      <c r="P429" s="252">
        <v>0</v>
      </c>
      <c r="Q429" s="252">
        <f>ROUND(E429*P429,2)</f>
        <v>0</v>
      </c>
      <c r="R429" s="252"/>
      <c r="S429" s="252" t="s">
        <v>116</v>
      </c>
      <c r="T429" s="253" t="s">
        <v>117</v>
      </c>
      <c r="U429" s="227">
        <v>0</v>
      </c>
      <c r="V429" s="227">
        <f>ROUND(E429*U429,2)</f>
        <v>0</v>
      </c>
      <c r="W429" s="227"/>
      <c r="X429" s="227" t="s">
        <v>118</v>
      </c>
      <c r="Y429" s="217"/>
      <c r="Z429" s="217"/>
      <c r="AA429" s="217"/>
      <c r="AB429" s="217"/>
      <c r="AC429" s="217"/>
      <c r="AD429" s="217"/>
      <c r="AE429" s="217"/>
      <c r="AF429" s="217"/>
      <c r="AG429" s="217" t="s">
        <v>119</v>
      </c>
      <c r="AH429" s="217"/>
      <c r="AI429" s="217"/>
      <c r="AJ429" s="217"/>
      <c r="AK429" s="217"/>
      <c r="AL429" s="217"/>
      <c r="AM429" s="217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7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</row>
    <row r="430" spans="1:60" ht="22.5" outlineLevel="1" x14ac:dyDescent="0.2">
      <c r="A430" s="247">
        <v>272</v>
      </c>
      <c r="B430" s="248" t="s">
        <v>648</v>
      </c>
      <c r="C430" s="262" t="s">
        <v>649</v>
      </c>
      <c r="D430" s="249" t="s">
        <v>115</v>
      </c>
      <c r="E430" s="250">
        <v>8</v>
      </c>
      <c r="F430" s="251"/>
      <c r="G430" s="252">
        <f>ROUND(E430*F430,2)</f>
        <v>0</v>
      </c>
      <c r="H430" s="251"/>
      <c r="I430" s="252">
        <f>ROUND(E430*H430,2)</f>
        <v>0</v>
      </c>
      <c r="J430" s="251"/>
      <c r="K430" s="252">
        <f>ROUND(E430*J430,2)</f>
        <v>0</v>
      </c>
      <c r="L430" s="252">
        <v>21</v>
      </c>
      <c r="M430" s="252">
        <f>G430*(1+L430/100)</f>
        <v>0</v>
      </c>
      <c r="N430" s="252">
        <v>0</v>
      </c>
      <c r="O430" s="252">
        <f>ROUND(E430*N430,2)</f>
        <v>0</v>
      </c>
      <c r="P430" s="252">
        <v>0</v>
      </c>
      <c r="Q430" s="252">
        <f>ROUND(E430*P430,2)</f>
        <v>0</v>
      </c>
      <c r="R430" s="252"/>
      <c r="S430" s="252" t="s">
        <v>116</v>
      </c>
      <c r="T430" s="253" t="s">
        <v>117</v>
      </c>
      <c r="U430" s="227">
        <v>0</v>
      </c>
      <c r="V430" s="227">
        <f>ROUND(E430*U430,2)</f>
        <v>0</v>
      </c>
      <c r="W430" s="227"/>
      <c r="X430" s="227" t="s">
        <v>118</v>
      </c>
      <c r="Y430" s="217"/>
      <c r="Z430" s="217"/>
      <c r="AA430" s="217"/>
      <c r="AB430" s="217"/>
      <c r="AC430" s="217"/>
      <c r="AD430" s="217"/>
      <c r="AE430" s="217"/>
      <c r="AF430" s="217"/>
      <c r="AG430" s="217" t="s">
        <v>119</v>
      </c>
      <c r="AH430" s="217"/>
      <c r="AI430" s="217"/>
      <c r="AJ430" s="217"/>
      <c r="AK430" s="217"/>
      <c r="AL430" s="217"/>
      <c r="AM430" s="217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7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</row>
    <row r="431" spans="1:60" ht="22.5" outlineLevel="1" x14ac:dyDescent="0.2">
      <c r="A431" s="247">
        <v>273</v>
      </c>
      <c r="B431" s="248" t="s">
        <v>650</v>
      </c>
      <c r="C431" s="262" t="s">
        <v>520</v>
      </c>
      <c r="D431" s="249" t="s">
        <v>115</v>
      </c>
      <c r="E431" s="250">
        <v>12</v>
      </c>
      <c r="F431" s="251"/>
      <c r="G431" s="252">
        <f>ROUND(E431*F431,2)</f>
        <v>0</v>
      </c>
      <c r="H431" s="251"/>
      <c r="I431" s="252">
        <f>ROUND(E431*H431,2)</f>
        <v>0</v>
      </c>
      <c r="J431" s="251"/>
      <c r="K431" s="252">
        <f>ROUND(E431*J431,2)</f>
        <v>0</v>
      </c>
      <c r="L431" s="252">
        <v>21</v>
      </c>
      <c r="M431" s="252">
        <f>G431*(1+L431/100)</f>
        <v>0</v>
      </c>
      <c r="N431" s="252">
        <v>0</v>
      </c>
      <c r="O431" s="252">
        <f>ROUND(E431*N431,2)</f>
        <v>0</v>
      </c>
      <c r="P431" s="252">
        <v>0</v>
      </c>
      <c r="Q431" s="252">
        <f>ROUND(E431*P431,2)</f>
        <v>0</v>
      </c>
      <c r="R431" s="252"/>
      <c r="S431" s="252" t="s">
        <v>116</v>
      </c>
      <c r="T431" s="253" t="s">
        <v>117</v>
      </c>
      <c r="U431" s="227">
        <v>0</v>
      </c>
      <c r="V431" s="227">
        <f>ROUND(E431*U431,2)</f>
        <v>0</v>
      </c>
      <c r="W431" s="227"/>
      <c r="X431" s="227" t="s">
        <v>118</v>
      </c>
      <c r="Y431" s="217"/>
      <c r="Z431" s="217"/>
      <c r="AA431" s="217"/>
      <c r="AB431" s="217"/>
      <c r="AC431" s="217"/>
      <c r="AD431" s="217"/>
      <c r="AE431" s="217"/>
      <c r="AF431" s="217"/>
      <c r="AG431" s="217" t="s">
        <v>119</v>
      </c>
      <c r="AH431" s="217"/>
      <c r="AI431" s="217"/>
      <c r="AJ431" s="217"/>
      <c r="AK431" s="217"/>
      <c r="AL431" s="217"/>
      <c r="AM431" s="217"/>
      <c r="AN431" s="217"/>
      <c r="AO431" s="217"/>
      <c r="AP431" s="217"/>
      <c r="AQ431" s="217"/>
      <c r="AR431" s="217"/>
      <c r="AS431" s="217"/>
      <c r="AT431" s="217"/>
      <c r="AU431" s="217"/>
      <c r="AV431" s="217"/>
      <c r="AW431" s="217"/>
      <c r="AX431" s="217"/>
      <c r="AY431" s="217"/>
      <c r="AZ431" s="217"/>
      <c r="BA431" s="217"/>
      <c r="BB431" s="217"/>
      <c r="BC431" s="217"/>
      <c r="BD431" s="217"/>
      <c r="BE431" s="217"/>
      <c r="BF431" s="217"/>
      <c r="BG431" s="217"/>
      <c r="BH431" s="217"/>
    </row>
    <row r="432" spans="1:60" outlineLevel="1" x14ac:dyDescent="0.2">
      <c r="A432" s="247">
        <v>274</v>
      </c>
      <c r="B432" s="248" t="s">
        <v>651</v>
      </c>
      <c r="C432" s="262" t="s">
        <v>550</v>
      </c>
      <c r="D432" s="249" t="s">
        <v>551</v>
      </c>
      <c r="E432" s="250">
        <v>28</v>
      </c>
      <c r="F432" s="251"/>
      <c r="G432" s="252">
        <f>ROUND(E432*F432,2)</f>
        <v>0</v>
      </c>
      <c r="H432" s="251"/>
      <c r="I432" s="252">
        <f>ROUND(E432*H432,2)</f>
        <v>0</v>
      </c>
      <c r="J432" s="251"/>
      <c r="K432" s="252">
        <f>ROUND(E432*J432,2)</f>
        <v>0</v>
      </c>
      <c r="L432" s="252">
        <v>21</v>
      </c>
      <c r="M432" s="252">
        <f>G432*(1+L432/100)</f>
        <v>0</v>
      </c>
      <c r="N432" s="252">
        <v>0</v>
      </c>
      <c r="O432" s="252">
        <f>ROUND(E432*N432,2)</f>
        <v>0</v>
      </c>
      <c r="P432" s="252">
        <v>0</v>
      </c>
      <c r="Q432" s="252">
        <f>ROUND(E432*P432,2)</f>
        <v>0</v>
      </c>
      <c r="R432" s="252"/>
      <c r="S432" s="252" t="s">
        <v>116</v>
      </c>
      <c r="T432" s="253" t="s">
        <v>117</v>
      </c>
      <c r="U432" s="227">
        <v>0</v>
      </c>
      <c r="V432" s="227">
        <f>ROUND(E432*U432,2)</f>
        <v>0</v>
      </c>
      <c r="W432" s="227"/>
      <c r="X432" s="227" t="s">
        <v>118</v>
      </c>
      <c r="Y432" s="217"/>
      <c r="Z432" s="217"/>
      <c r="AA432" s="217"/>
      <c r="AB432" s="217"/>
      <c r="AC432" s="217"/>
      <c r="AD432" s="217"/>
      <c r="AE432" s="217"/>
      <c r="AF432" s="217"/>
      <c r="AG432" s="217" t="s">
        <v>119</v>
      </c>
      <c r="AH432" s="217"/>
      <c r="AI432" s="217"/>
      <c r="AJ432" s="217"/>
      <c r="AK432" s="217"/>
      <c r="AL432" s="217"/>
      <c r="AM432" s="217"/>
      <c r="AN432" s="217"/>
      <c r="AO432" s="217"/>
      <c r="AP432" s="217"/>
      <c r="AQ432" s="217"/>
      <c r="AR432" s="217"/>
      <c r="AS432" s="217"/>
      <c r="AT432" s="217"/>
      <c r="AU432" s="217"/>
      <c r="AV432" s="217"/>
      <c r="AW432" s="217"/>
      <c r="AX432" s="217"/>
      <c r="AY432" s="217"/>
      <c r="AZ432" s="217"/>
      <c r="BA432" s="217"/>
      <c r="BB432" s="217"/>
      <c r="BC432" s="217"/>
      <c r="BD432" s="217"/>
      <c r="BE432" s="217"/>
      <c r="BF432" s="217"/>
      <c r="BG432" s="217"/>
      <c r="BH432" s="217"/>
    </row>
    <row r="433" spans="1:60" outlineLevel="1" x14ac:dyDescent="0.2">
      <c r="A433" s="238">
        <v>275</v>
      </c>
      <c r="B433" s="239" t="s">
        <v>652</v>
      </c>
      <c r="C433" s="260" t="s">
        <v>553</v>
      </c>
      <c r="D433" s="240" t="s">
        <v>551</v>
      </c>
      <c r="E433" s="241">
        <v>8</v>
      </c>
      <c r="F433" s="242"/>
      <c r="G433" s="243">
        <f>ROUND(E433*F433,2)</f>
        <v>0</v>
      </c>
      <c r="H433" s="242"/>
      <c r="I433" s="243">
        <f>ROUND(E433*H433,2)</f>
        <v>0</v>
      </c>
      <c r="J433" s="242"/>
      <c r="K433" s="243">
        <f>ROUND(E433*J433,2)</f>
        <v>0</v>
      </c>
      <c r="L433" s="243">
        <v>21</v>
      </c>
      <c r="M433" s="243">
        <f>G433*(1+L433/100)</f>
        <v>0</v>
      </c>
      <c r="N433" s="243">
        <v>0</v>
      </c>
      <c r="O433" s="243">
        <f>ROUND(E433*N433,2)</f>
        <v>0</v>
      </c>
      <c r="P433" s="243">
        <v>0</v>
      </c>
      <c r="Q433" s="243">
        <f>ROUND(E433*P433,2)</f>
        <v>0</v>
      </c>
      <c r="R433" s="243"/>
      <c r="S433" s="243" t="s">
        <v>116</v>
      </c>
      <c r="T433" s="244" t="s">
        <v>117</v>
      </c>
      <c r="U433" s="227">
        <v>0</v>
      </c>
      <c r="V433" s="227">
        <f>ROUND(E433*U433,2)</f>
        <v>0</v>
      </c>
      <c r="W433" s="227"/>
      <c r="X433" s="227" t="s">
        <v>118</v>
      </c>
      <c r="Y433" s="217"/>
      <c r="Z433" s="217"/>
      <c r="AA433" s="217"/>
      <c r="AB433" s="217"/>
      <c r="AC433" s="217"/>
      <c r="AD433" s="217"/>
      <c r="AE433" s="217"/>
      <c r="AF433" s="217"/>
      <c r="AG433" s="217" t="s">
        <v>119</v>
      </c>
      <c r="AH433" s="217"/>
      <c r="AI433" s="217"/>
      <c r="AJ433" s="217"/>
      <c r="AK433" s="217"/>
      <c r="AL433" s="217"/>
      <c r="AM433" s="217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7"/>
      <c r="AY433" s="217"/>
      <c r="AZ433" s="217"/>
      <c r="BA433" s="217"/>
      <c r="BB433" s="217"/>
      <c r="BC433" s="217"/>
      <c r="BD433" s="217"/>
      <c r="BE433" s="217"/>
      <c r="BF433" s="217"/>
      <c r="BG433" s="217"/>
      <c r="BH433" s="217"/>
    </row>
    <row r="434" spans="1:60" outlineLevel="1" x14ac:dyDescent="0.2">
      <c r="A434" s="224">
        <v>276</v>
      </c>
      <c r="B434" s="225" t="s">
        <v>557</v>
      </c>
      <c r="C434" s="264" t="s">
        <v>558</v>
      </c>
      <c r="D434" s="226" t="s">
        <v>0</v>
      </c>
      <c r="E434" s="255"/>
      <c r="F434" s="228"/>
      <c r="G434" s="227">
        <f>ROUND(E434*F434,2)</f>
        <v>0</v>
      </c>
      <c r="H434" s="228"/>
      <c r="I434" s="227">
        <f>ROUND(E434*H434,2)</f>
        <v>0</v>
      </c>
      <c r="J434" s="228"/>
      <c r="K434" s="227">
        <f>ROUND(E434*J434,2)</f>
        <v>0</v>
      </c>
      <c r="L434" s="227">
        <v>21</v>
      </c>
      <c r="M434" s="227">
        <f>G434*(1+L434/100)</f>
        <v>0</v>
      </c>
      <c r="N434" s="227">
        <v>0</v>
      </c>
      <c r="O434" s="227">
        <f>ROUND(E434*N434,2)</f>
        <v>0</v>
      </c>
      <c r="P434" s="227">
        <v>0</v>
      </c>
      <c r="Q434" s="227">
        <f>ROUND(E434*P434,2)</f>
        <v>0</v>
      </c>
      <c r="R434" s="227" t="s">
        <v>249</v>
      </c>
      <c r="S434" s="227" t="s">
        <v>154</v>
      </c>
      <c r="T434" s="227" t="s">
        <v>154</v>
      </c>
      <c r="U434" s="227">
        <v>0</v>
      </c>
      <c r="V434" s="227">
        <f>ROUND(E434*U434,2)</f>
        <v>0</v>
      </c>
      <c r="W434" s="227"/>
      <c r="X434" s="227" t="s">
        <v>155</v>
      </c>
      <c r="Y434" s="217"/>
      <c r="Z434" s="217"/>
      <c r="AA434" s="217"/>
      <c r="AB434" s="217"/>
      <c r="AC434" s="217"/>
      <c r="AD434" s="217"/>
      <c r="AE434" s="217"/>
      <c r="AF434" s="217"/>
      <c r="AG434" s="217" t="s">
        <v>156</v>
      </c>
      <c r="AH434" s="217"/>
      <c r="AI434" s="217"/>
      <c r="AJ434" s="217"/>
      <c r="AK434" s="217"/>
      <c r="AL434" s="217"/>
      <c r="AM434" s="217"/>
      <c r="AN434" s="217"/>
      <c r="AO434" s="217"/>
      <c r="AP434" s="217"/>
      <c r="AQ434" s="217"/>
      <c r="AR434" s="217"/>
      <c r="AS434" s="217"/>
      <c r="AT434" s="217"/>
      <c r="AU434" s="217"/>
      <c r="AV434" s="217"/>
      <c r="AW434" s="217"/>
      <c r="AX434" s="217"/>
      <c r="AY434" s="217"/>
      <c r="AZ434" s="217"/>
      <c r="BA434" s="217"/>
      <c r="BB434" s="217"/>
      <c r="BC434" s="217"/>
      <c r="BD434" s="217"/>
      <c r="BE434" s="217"/>
      <c r="BF434" s="217"/>
      <c r="BG434" s="217"/>
      <c r="BH434" s="217"/>
    </row>
    <row r="435" spans="1:60" outlineLevel="1" x14ac:dyDescent="0.2">
      <c r="A435" s="224"/>
      <c r="B435" s="225"/>
      <c r="C435" s="267" t="s">
        <v>559</v>
      </c>
      <c r="D435" s="257"/>
      <c r="E435" s="257"/>
      <c r="F435" s="257"/>
      <c r="G435" s="25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17"/>
      <c r="Z435" s="217"/>
      <c r="AA435" s="217"/>
      <c r="AB435" s="217"/>
      <c r="AC435" s="217"/>
      <c r="AD435" s="217"/>
      <c r="AE435" s="217"/>
      <c r="AF435" s="217"/>
      <c r="AG435" s="217" t="s">
        <v>195</v>
      </c>
      <c r="AH435" s="217"/>
      <c r="AI435" s="217"/>
      <c r="AJ435" s="217"/>
      <c r="AK435" s="217"/>
      <c r="AL435" s="217"/>
      <c r="AM435" s="217"/>
      <c r="AN435" s="217"/>
      <c r="AO435" s="217"/>
      <c r="AP435" s="217"/>
      <c r="AQ435" s="217"/>
      <c r="AR435" s="217"/>
      <c r="AS435" s="217"/>
      <c r="AT435" s="217"/>
      <c r="AU435" s="217"/>
      <c r="AV435" s="217"/>
      <c r="AW435" s="217"/>
      <c r="AX435" s="217"/>
      <c r="AY435" s="217"/>
      <c r="AZ435" s="217"/>
      <c r="BA435" s="217"/>
      <c r="BB435" s="217"/>
      <c r="BC435" s="217"/>
      <c r="BD435" s="217"/>
      <c r="BE435" s="217"/>
      <c r="BF435" s="217"/>
      <c r="BG435" s="217"/>
      <c r="BH435" s="217"/>
    </row>
    <row r="436" spans="1:60" x14ac:dyDescent="0.2">
      <c r="A436" s="3"/>
      <c r="B436" s="4"/>
      <c r="C436" s="268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AE436">
        <v>15</v>
      </c>
      <c r="AF436">
        <v>21</v>
      </c>
      <c r="AG436" t="s">
        <v>98</v>
      </c>
    </row>
    <row r="437" spans="1:60" x14ac:dyDescent="0.2">
      <c r="A437" s="220"/>
      <c r="B437" s="221" t="s">
        <v>29</v>
      </c>
      <c r="C437" s="269"/>
      <c r="D437" s="222"/>
      <c r="E437" s="223"/>
      <c r="F437" s="223"/>
      <c r="G437" s="258">
        <f>G8+G13+G32+G37+G43+G91+G214+G288+G292+G314+G396</f>
        <v>0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AE437">
        <f>SUMIF(L7:L435,AE436,G7:G435)</f>
        <v>0</v>
      </c>
      <c r="AF437">
        <f>SUMIF(L7:L435,AF436,G7:G435)</f>
        <v>0</v>
      </c>
      <c r="AG437" t="s">
        <v>653</v>
      </c>
    </row>
    <row r="438" spans="1:60" x14ac:dyDescent="0.2">
      <c r="C438" s="270"/>
      <c r="D438" s="10"/>
      <c r="AG438" t="s">
        <v>655</v>
      </c>
    </row>
    <row r="439" spans="1:60" x14ac:dyDescent="0.2">
      <c r="D439" s="10"/>
    </row>
    <row r="440" spans="1:60" x14ac:dyDescent="0.2">
      <c r="D440" s="10"/>
    </row>
    <row r="441" spans="1:60" x14ac:dyDescent="0.2">
      <c r="D441" s="10"/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nL0ydtKGIaQLVX8JFpQtFgVfF8XC6IrVfvjewe5WBtVPWi6TVwZVKUrNkuUbrhra0e40NONverXs4DFckaVHA==" saltValue="y5KqlH6PIWwIhdrpyth1TQ==" spinCount="100000" sheet="1"/>
  <mergeCells count="107">
    <mergeCell ref="C412:G412"/>
    <mergeCell ref="C414:G414"/>
    <mergeCell ref="C416:G416"/>
    <mergeCell ref="C418:G418"/>
    <mergeCell ref="C435:G435"/>
    <mergeCell ref="C400:G400"/>
    <mergeCell ref="C402:G402"/>
    <mergeCell ref="C404:G404"/>
    <mergeCell ref="C406:G406"/>
    <mergeCell ref="C408:G408"/>
    <mergeCell ref="C410:G410"/>
    <mergeCell ref="C386:G386"/>
    <mergeCell ref="C388:G388"/>
    <mergeCell ref="C390:G390"/>
    <mergeCell ref="C392:G392"/>
    <mergeCell ref="C394:G394"/>
    <mergeCell ref="C398:G398"/>
    <mergeCell ref="C374:G374"/>
    <mergeCell ref="C376:G376"/>
    <mergeCell ref="C378:G378"/>
    <mergeCell ref="C380:G380"/>
    <mergeCell ref="C382:G382"/>
    <mergeCell ref="C384:G384"/>
    <mergeCell ref="C308:G308"/>
    <mergeCell ref="C310:G310"/>
    <mergeCell ref="C312:G312"/>
    <mergeCell ref="C360:G360"/>
    <mergeCell ref="C365:G365"/>
    <mergeCell ref="C372:G372"/>
    <mergeCell ref="C290:G290"/>
    <mergeCell ref="C298:G298"/>
    <mergeCell ref="C300:G300"/>
    <mergeCell ref="C302:G302"/>
    <mergeCell ref="C304:G304"/>
    <mergeCell ref="C306:G306"/>
    <mergeCell ref="C252:G252"/>
    <mergeCell ref="C254:G254"/>
    <mergeCell ref="C256:G256"/>
    <mergeCell ref="C258:G258"/>
    <mergeCell ref="C285:G285"/>
    <mergeCell ref="C287:G287"/>
    <mergeCell ref="C240:G240"/>
    <mergeCell ref="C242:G242"/>
    <mergeCell ref="C244:G244"/>
    <mergeCell ref="C246:G246"/>
    <mergeCell ref="C248:G248"/>
    <mergeCell ref="C250:G250"/>
    <mergeCell ref="C228:G228"/>
    <mergeCell ref="C230:G230"/>
    <mergeCell ref="C232:G232"/>
    <mergeCell ref="C234:G234"/>
    <mergeCell ref="C236:G236"/>
    <mergeCell ref="C238:G238"/>
    <mergeCell ref="C212:G212"/>
    <mergeCell ref="C218:G218"/>
    <mergeCell ref="C220:G220"/>
    <mergeCell ref="C222:G222"/>
    <mergeCell ref="C224:G224"/>
    <mergeCell ref="C226:G226"/>
    <mergeCell ref="C200:G200"/>
    <mergeCell ref="C202:G202"/>
    <mergeCell ref="C204:G204"/>
    <mergeCell ref="C206:G206"/>
    <mergeCell ref="C208:G208"/>
    <mergeCell ref="C210:G210"/>
    <mergeCell ref="C188:G188"/>
    <mergeCell ref="C190:G190"/>
    <mergeCell ref="C192:G192"/>
    <mergeCell ref="C194:G194"/>
    <mergeCell ref="C196:G196"/>
    <mergeCell ref="C198:G198"/>
    <mergeCell ref="C89:G89"/>
    <mergeCell ref="C169:G169"/>
    <mergeCell ref="C174:G174"/>
    <mergeCell ref="C176:G176"/>
    <mergeCell ref="C183:G183"/>
    <mergeCell ref="C186:G186"/>
    <mergeCell ref="C77:G77"/>
    <mergeCell ref="C79:G79"/>
    <mergeCell ref="C81:G81"/>
    <mergeCell ref="C83:G83"/>
    <mergeCell ref="C85:G85"/>
    <mergeCell ref="C87:G87"/>
    <mergeCell ref="C58:G58"/>
    <mergeCell ref="C60:G60"/>
    <mergeCell ref="C69:G69"/>
    <mergeCell ref="C71:G71"/>
    <mergeCell ref="C73:G73"/>
    <mergeCell ref="C75:G75"/>
    <mergeCell ref="C29:G29"/>
    <mergeCell ref="C30:G30"/>
    <mergeCell ref="C34:G34"/>
    <mergeCell ref="C39:G39"/>
    <mergeCell ref="C41:G41"/>
    <mergeCell ref="C56:G56"/>
    <mergeCell ref="C17:G17"/>
    <mergeCell ref="C19:G19"/>
    <mergeCell ref="C21:G21"/>
    <mergeCell ref="C23:G23"/>
    <mergeCell ref="C25:G25"/>
    <mergeCell ref="C27:G27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110 110.52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110 110.52 Pol'!Názvy_tisku</vt:lpstr>
      <vt:lpstr>oadresa</vt:lpstr>
      <vt:lpstr>Stavba!Objednatel</vt:lpstr>
      <vt:lpstr>Stavba!Objekt</vt:lpstr>
      <vt:lpstr>'SO 110 110.52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kkubjato</dc:creator>
  <cp:lastModifiedBy>kkubjato</cp:lastModifiedBy>
  <cp:lastPrinted>2019-03-19T12:27:02Z</cp:lastPrinted>
  <dcterms:created xsi:type="dcterms:W3CDTF">2009-04-08T07:15:50Z</dcterms:created>
  <dcterms:modified xsi:type="dcterms:W3CDTF">2020-09-11T12:39:50Z</dcterms:modified>
</cp:coreProperties>
</file>