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430_Kanalizace_destova_retence_a_odvodneni_komunikaci\"/>
    </mc:Choice>
  </mc:AlternateContent>
  <xr:revisionPtr revIDLastSave="0" documentId="13_ncr:1_{CED47CD1-E95F-46C6-A08D-18CC8A7B7BA6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430 IO 43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430 IO 430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430 IO 430 Pol'!$A$1:$X$274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I41" i="1" s="1"/>
  <c r="G39" i="1"/>
  <c r="G43" i="1" s="1"/>
  <c r="G25" i="1" s="1"/>
  <c r="F39" i="1"/>
  <c r="I39" i="1" s="1"/>
  <c r="I43" i="1" s="1"/>
  <c r="G273" i="12"/>
  <c r="BA122" i="12"/>
  <c r="BA119" i="12"/>
  <c r="BA116" i="12"/>
  <c r="BA103" i="12"/>
  <c r="BA75" i="12"/>
  <c r="BA70" i="12"/>
  <c r="BA67" i="12"/>
  <c r="BA64" i="12"/>
  <c r="BA53" i="12"/>
  <c r="BA33" i="12"/>
  <c r="BA30" i="12"/>
  <c r="BA27" i="12"/>
  <c r="BA24" i="12"/>
  <c r="BA21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O12" i="12"/>
  <c r="O8" i="12" s="1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K8" i="12" s="1"/>
  <c r="O16" i="12"/>
  <c r="Q16" i="12"/>
  <c r="V16" i="12"/>
  <c r="G18" i="12"/>
  <c r="I18" i="12"/>
  <c r="K18" i="12"/>
  <c r="M18" i="12"/>
  <c r="O18" i="12"/>
  <c r="Q18" i="12"/>
  <c r="V18" i="12"/>
  <c r="G20" i="12"/>
  <c r="AF273" i="12" s="1"/>
  <c r="I20" i="12"/>
  <c r="K20" i="12"/>
  <c r="O20" i="12"/>
  <c r="Q20" i="12"/>
  <c r="V20" i="12"/>
  <c r="V8" i="12" s="1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4" i="12"/>
  <c r="M94" i="12" s="1"/>
  <c r="I94" i="12"/>
  <c r="K94" i="12"/>
  <c r="K93" i="12" s="1"/>
  <c r="O94" i="12"/>
  <c r="O93" i="12" s="1"/>
  <c r="Q94" i="12"/>
  <c r="V94" i="12"/>
  <c r="V93" i="12" s="1"/>
  <c r="G96" i="12"/>
  <c r="I96" i="12"/>
  <c r="I93" i="12" s="1"/>
  <c r="K96" i="12"/>
  <c r="M96" i="12"/>
  <c r="O96" i="12"/>
  <c r="Q96" i="12"/>
  <c r="V96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Q93" i="12" s="1"/>
  <c r="V102" i="12"/>
  <c r="G105" i="12"/>
  <c r="M105" i="12" s="1"/>
  <c r="I105" i="12"/>
  <c r="K105" i="12"/>
  <c r="O105" i="12"/>
  <c r="Q105" i="12"/>
  <c r="V105" i="12"/>
  <c r="G110" i="12"/>
  <c r="I110" i="12"/>
  <c r="K110" i="12"/>
  <c r="M110" i="12"/>
  <c r="O110" i="12"/>
  <c r="Q110" i="12"/>
  <c r="V110" i="12"/>
  <c r="G115" i="12"/>
  <c r="M115" i="12" s="1"/>
  <c r="I115" i="12"/>
  <c r="K115" i="12"/>
  <c r="O115" i="12"/>
  <c r="Q115" i="12"/>
  <c r="V115" i="12"/>
  <c r="G118" i="12"/>
  <c r="I118" i="12"/>
  <c r="K118" i="12"/>
  <c r="M118" i="12"/>
  <c r="O118" i="12"/>
  <c r="Q118" i="12"/>
  <c r="V118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I145" i="12"/>
  <c r="G146" i="12"/>
  <c r="G145" i="12" s="1"/>
  <c r="I146" i="12"/>
  <c r="K146" i="12"/>
  <c r="K145" i="12" s="1"/>
  <c r="O146" i="12"/>
  <c r="O145" i="12" s="1"/>
  <c r="Q146" i="12"/>
  <c r="V146" i="12"/>
  <c r="V145" i="12" s="1"/>
  <c r="G148" i="12"/>
  <c r="I148" i="12"/>
  <c r="K148" i="12"/>
  <c r="M148" i="12"/>
  <c r="O148" i="12"/>
  <c r="Q148" i="12"/>
  <c r="Q145" i="12" s="1"/>
  <c r="V148" i="12"/>
  <c r="G150" i="12"/>
  <c r="O150" i="12"/>
  <c r="V150" i="12"/>
  <c r="G151" i="12"/>
  <c r="I151" i="12"/>
  <c r="I150" i="12" s="1"/>
  <c r="K151" i="12"/>
  <c r="M151" i="12"/>
  <c r="M150" i="12" s="1"/>
  <c r="O151" i="12"/>
  <c r="Q151" i="12"/>
  <c r="Q150" i="12" s="1"/>
  <c r="V151" i="12"/>
  <c r="G154" i="12"/>
  <c r="M154" i="12" s="1"/>
  <c r="I154" i="12"/>
  <c r="K154" i="12"/>
  <c r="K150" i="12" s="1"/>
  <c r="O154" i="12"/>
  <c r="Q154" i="12"/>
  <c r="V154" i="12"/>
  <c r="G157" i="12"/>
  <c r="I157" i="12"/>
  <c r="K157" i="12"/>
  <c r="M157" i="12"/>
  <c r="O157" i="12"/>
  <c r="Q157" i="12"/>
  <c r="V157" i="12"/>
  <c r="G160" i="12"/>
  <c r="G161" i="12"/>
  <c r="I161" i="12"/>
  <c r="I160" i="12" s="1"/>
  <c r="K161" i="12"/>
  <c r="M161" i="12"/>
  <c r="O161" i="12"/>
  <c r="Q161" i="12"/>
  <c r="Q160" i="12" s="1"/>
  <c r="V161" i="12"/>
  <c r="G163" i="12"/>
  <c r="M163" i="12" s="1"/>
  <c r="I163" i="12"/>
  <c r="K163" i="12"/>
  <c r="O163" i="12"/>
  <c r="O160" i="12" s="1"/>
  <c r="Q163" i="12"/>
  <c r="V163" i="12"/>
  <c r="G165" i="12"/>
  <c r="I165" i="12"/>
  <c r="K165" i="12"/>
  <c r="M165" i="12"/>
  <c r="O165" i="12"/>
  <c r="Q165" i="12"/>
  <c r="V165" i="12"/>
  <c r="G167" i="12"/>
  <c r="M167" i="12" s="1"/>
  <c r="I167" i="12"/>
  <c r="K167" i="12"/>
  <c r="K160" i="12" s="1"/>
  <c r="O167" i="12"/>
  <c r="Q167" i="12"/>
  <c r="V167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V160" i="12" s="1"/>
  <c r="G173" i="12"/>
  <c r="I173" i="12"/>
  <c r="K173" i="12"/>
  <c r="M173" i="12"/>
  <c r="O173" i="12"/>
  <c r="Q173" i="12"/>
  <c r="V173" i="12"/>
  <c r="G176" i="12"/>
  <c r="I176" i="12"/>
  <c r="I175" i="12" s="1"/>
  <c r="K176" i="12"/>
  <c r="M176" i="12"/>
  <c r="O176" i="12"/>
  <c r="Q176" i="12"/>
  <c r="Q175" i="12" s="1"/>
  <c r="V176" i="12"/>
  <c r="G178" i="12"/>
  <c r="M178" i="12" s="1"/>
  <c r="I178" i="12"/>
  <c r="K178" i="12"/>
  <c r="K175" i="12" s="1"/>
  <c r="O178" i="12"/>
  <c r="O175" i="12" s="1"/>
  <c r="Q178" i="12"/>
  <c r="V178" i="12"/>
  <c r="G180" i="12"/>
  <c r="I180" i="12"/>
  <c r="K180" i="12"/>
  <c r="M180" i="12"/>
  <c r="O180" i="12"/>
  <c r="Q180" i="12"/>
  <c r="V180" i="12"/>
  <c r="G182" i="12"/>
  <c r="G175" i="12" s="1"/>
  <c r="I182" i="12"/>
  <c r="K182" i="12"/>
  <c r="O182" i="12"/>
  <c r="Q182" i="12"/>
  <c r="V182" i="12"/>
  <c r="V175" i="12" s="1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I188" i="12"/>
  <c r="K188" i="12"/>
  <c r="M188" i="12"/>
  <c r="O188" i="12"/>
  <c r="Q188" i="12"/>
  <c r="V188" i="12"/>
  <c r="G191" i="12"/>
  <c r="I191" i="12"/>
  <c r="I190" i="12" s="1"/>
  <c r="K191" i="12"/>
  <c r="M191" i="12"/>
  <c r="O191" i="12"/>
  <c r="Q191" i="12"/>
  <c r="Q190" i="12" s="1"/>
  <c r="V191" i="12"/>
  <c r="G193" i="12"/>
  <c r="G190" i="12" s="1"/>
  <c r="I193" i="12"/>
  <c r="K193" i="12"/>
  <c r="K190" i="12" s="1"/>
  <c r="O193" i="12"/>
  <c r="Q193" i="12"/>
  <c r="V193" i="12"/>
  <c r="V190" i="12" s="1"/>
  <c r="G195" i="12"/>
  <c r="I195" i="12"/>
  <c r="K195" i="12"/>
  <c r="M195" i="12"/>
  <c r="O195" i="12"/>
  <c r="Q195" i="12"/>
  <c r="V195" i="12"/>
  <c r="G197" i="12"/>
  <c r="M197" i="12" s="1"/>
  <c r="I197" i="12"/>
  <c r="K197" i="12"/>
  <c r="O197" i="12"/>
  <c r="O190" i="12" s="1"/>
  <c r="Q197" i="12"/>
  <c r="V197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4" i="12"/>
  <c r="G203" i="12" s="1"/>
  <c r="I204" i="12"/>
  <c r="K204" i="12"/>
  <c r="K203" i="12" s="1"/>
  <c r="O204" i="12"/>
  <c r="O203" i="12" s="1"/>
  <c r="Q204" i="12"/>
  <c r="V204" i="12"/>
  <c r="V203" i="12" s="1"/>
  <c r="G207" i="12"/>
  <c r="I207" i="12"/>
  <c r="I203" i="12" s="1"/>
  <c r="K207" i="12"/>
  <c r="M207" i="12"/>
  <c r="O207" i="12"/>
  <c r="Q207" i="12"/>
  <c r="Q203" i="12" s="1"/>
  <c r="V207" i="12"/>
  <c r="G210" i="12"/>
  <c r="M210" i="12" s="1"/>
  <c r="I210" i="12"/>
  <c r="K210" i="12"/>
  <c r="O210" i="12"/>
  <c r="Q210" i="12"/>
  <c r="V210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I220" i="12"/>
  <c r="K220" i="12"/>
  <c r="M220" i="12"/>
  <c r="O220" i="12"/>
  <c r="Q220" i="12"/>
  <c r="V220" i="12"/>
  <c r="G222" i="12"/>
  <c r="M222" i="12" s="1"/>
  <c r="I222" i="12"/>
  <c r="K222" i="12"/>
  <c r="O222" i="12"/>
  <c r="Q222" i="12"/>
  <c r="V222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G230" i="12"/>
  <c r="M230" i="12" s="1"/>
  <c r="I230" i="12"/>
  <c r="K230" i="12"/>
  <c r="O230" i="12"/>
  <c r="Q230" i="12"/>
  <c r="V230" i="12"/>
  <c r="G232" i="12"/>
  <c r="I232" i="12"/>
  <c r="K232" i="12"/>
  <c r="M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I240" i="12"/>
  <c r="K240" i="12"/>
  <c r="M240" i="12"/>
  <c r="O240" i="12"/>
  <c r="Q240" i="12"/>
  <c r="V240" i="12"/>
  <c r="K242" i="12"/>
  <c r="G243" i="12"/>
  <c r="I243" i="12"/>
  <c r="I242" i="12" s="1"/>
  <c r="K243" i="12"/>
  <c r="M243" i="12"/>
  <c r="O243" i="12"/>
  <c r="Q243" i="12"/>
  <c r="Q242" i="12" s="1"/>
  <c r="V243" i="12"/>
  <c r="G245" i="12"/>
  <c r="M245" i="12" s="1"/>
  <c r="I245" i="12"/>
  <c r="K245" i="12"/>
  <c r="O245" i="12"/>
  <c r="O242" i="12" s="1"/>
  <c r="Q245" i="12"/>
  <c r="V245" i="12"/>
  <c r="V242" i="12" s="1"/>
  <c r="G247" i="12"/>
  <c r="I247" i="12"/>
  <c r="K247" i="12"/>
  <c r="M247" i="12"/>
  <c r="O247" i="12"/>
  <c r="Q247" i="12"/>
  <c r="V247" i="12"/>
  <c r="G249" i="12"/>
  <c r="M249" i="12" s="1"/>
  <c r="I249" i="12"/>
  <c r="K249" i="12"/>
  <c r="O249" i="12"/>
  <c r="Q249" i="12"/>
  <c r="V249" i="12"/>
  <c r="G251" i="12"/>
  <c r="I251" i="12"/>
  <c r="K251" i="12"/>
  <c r="M251" i="12"/>
  <c r="O251" i="12"/>
  <c r="Q251" i="12"/>
  <c r="V251" i="12"/>
  <c r="K253" i="12"/>
  <c r="G254" i="12"/>
  <c r="I254" i="12"/>
  <c r="I253" i="12" s="1"/>
  <c r="K254" i="12"/>
  <c r="M254" i="12"/>
  <c r="M253" i="12" s="1"/>
  <c r="O254" i="12"/>
  <c r="Q254" i="12"/>
  <c r="Q253" i="12" s="1"/>
  <c r="V254" i="12"/>
  <c r="G256" i="12"/>
  <c r="M256" i="12" s="1"/>
  <c r="I256" i="12"/>
  <c r="K256" i="12"/>
  <c r="O256" i="12"/>
  <c r="O253" i="12" s="1"/>
  <c r="Q256" i="12"/>
  <c r="V256" i="12"/>
  <c r="V253" i="12" s="1"/>
  <c r="G258" i="12"/>
  <c r="I258" i="12"/>
  <c r="K258" i="12"/>
  <c r="M258" i="12"/>
  <c r="O258" i="12"/>
  <c r="Q258" i="12"/>
  <c r="V258" i="12"/>
  <c r="G260" i="12"/>
  <c r="K260" i="12"/>
  <c r="O260" i="12"/>
  <c r="V260" i="12"/>
  <c r="G261" i="12"/>
  <c r="I261" i="12"/>
  <c r="I260" i="12" s="1"/>
  <c r="K261" i="12"/>
  <c r="M261" i="12"/>
  <c r="M260" i="12" s="1"/>
  <c r="O261" i="12"/>
  <c r="Q261" i="12"/>
  <c r="Q260" i="12" s="1"/>
  <c r="V261" i="12"/>
  <c r="K264" i="12"/>
  <c r="G265" i="12"/>
  <c r="I265" i="12"/>
  <c r="I264" i="12" s="1"/>
  <c r="K265" i="12"/>
  <c r="M265" i="12"/>
  <c r="M264" i="12" s="1"/>
  <c r="O265" i="12"/>
  <c r="Q265" i="12"/>
  <c r="Q264" i="12" s="1"/>
  <c r="V265" i="12"/>
  <c r="G267" i="12"/>
  <c r="M267" i="12" s="1"/>
  <c r="I267" i="12"/>
  <c r="K267" i="12"/>
  <c r="O267" i="12"/>
  <c r="O264" i="12" s="1"/>
  <c r="Q267" i="12"/>
  <c r="V267" i="12"/>
  <c r="V264" i="12" s="1"/>
  <c r="G270" i="12"/>
  <c r="I270" i="12"/>
  <c r="K270" i="12"/>
  <c r="M270" i="12"/>
  <c r="O270" i="12"/>
  <c r="Q270" i="12"/>
  <c r="V270" i="12"/>
  <c r="AE273" i="12"/>
  <c r="I20" i="1"/>
  <c r="I19" i="1"/>
  <c r="I18" i="1"/>
  <c r="I17" i="1"/>
  <c r="I16" i="1"/>
  <c r="I65" i="1"/>
  <c r="J64" i="1" s="1"/>
  <c r="AZ47" i="1"/>
  <c r="AZ46" i="1"/>
  <c r="F43" i="1"/>
  <c r="G23" i="1" s="1"/>
  <c r="H43" i="1"/>
  <c r="J58" i="1" l="1"/>
  <c r="J55" i="1"/>
  <c r="J53" i="1"/>
  <c r="J60" i="1"/>
  <c r="J63" i="1"/>
  <c r="J57" i="1"/>
  <c r="J54" i="1"/>
  <c r="J61" i="1"/>
  <c r="J56" i="1"/>
  <c r="J59" i="1"/>
  <c r="J62" i="1"/>
  <c r="I42" i="1"/>
  <c r="A27" i="1"/>
  <c r="M175" i="12"/>
  <c r="M93" i="12"/>
  <c r="M242" i="12"/>
  <c r="M160" i="12"/>
  <c r="G264" i="12"/>
  <c r="M204" i="12"/>
  <c r="M203" i="12" s="1"/>
  <c r="M193" i="12"/>
  <c r="M190" i="12" s="1"/>
  <c r="M182" i="12"/>
  <c r="M146" i="12"/>
  <c r="M145" i="12" s="1"/>
  <c r="G93" i="12"/>
  <c r="M20" i="12"/>
  <c r="M8" i="12" s="1"/>
  <c r="G253" i="12"/>
  <c r="G8" i="12"/>
  <c r="G242" i="12"/>
  <c r="J39" i="1"/>
  <c r="J43" i="1" s="1"/>
  <c r="J42" i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5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rjuracak</author>
  </authors>
  <commentList>
    <comment ref="S6" authorId="0" shapeId="0" xr:uid="{9011AA58-2EA9-4DAF-850E-7F4C546DF09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901F48E-FEB1-438B-9446-BA148B854E2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<sst xmlns="http://schemas.openxmlformats.org/spreadsheetml/2006/main" count="1207" uniqueCount="349">
  <si>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</si>
  <si>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</si>
  <si>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</si>
  <si>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</si>
  <si>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</si>
  <si>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</si>
  <si>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</si>
  <si>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</si>
  <si>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</si>
  <si>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</si>
  <si>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</si>
  <si>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</si>
  <si>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</si>
  <si>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</si>
  <si>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</si>
  <si>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</si>
  <si>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</si>
  <si>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</si>
  <si>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</si>
  <si>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</si>
  <si>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</si>
  <si>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</si>
  <si>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</si>
  <si>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</si>
  <si>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</si>
  <si>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</si>
  <si>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</si>
  <si>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</si>
  <si>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</si>
  <si>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</si>
  <si>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</si>
  <si>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</si>
  <si>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</si>
  <si>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</si>
  <si>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</si>
  <si>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</si>
  <si>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</si>
  <si>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</si>
  <si>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</si>
  <si>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</si>
  <si>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</si>
  <si>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</si>
  <si>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</si>
  <si>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430</t>
  </si>
  <si>
    <t>Kanalizace dešťová, retence a odvodnění komunikací</t>
  </si>
  <si>
    <t>Objekt:</t>
  </si>
  <si>
    <t>Rozpočet:</t>
  </si>
  <si>
    <t>19-015-5</t>
  </si>
  <si>
    <t>Nová budova EkF - přístavba H v areálu VŠB - TUO</t>
  </si>
  <si>
    <t>Stavba</t>
  </si>
  <si>
    <t>Stavební objekt</t>
  </si>
  <si>
    <t>Celkem za stavbu</t>
  </si>
  <si>
    <t>CZK</t>
  </si>
  <si>
    <t>#POPR</t>
  </si>
  <si>
    <t>Popis rozpočtu: IO 430 - Kanalizace dešťová, retence a odvodnění komunikací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</si>
  <si>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</si>
  <si>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</si>
  <si>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</si>
  <si>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</si>
  <si>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1</t>
  </si>
  <si>
    <t>Zemní práce</t>
  </si>
  <si>
    <t>38</t>
  </si>
  <si>
    <t>Kompletní konstrukce RN1, RN2, ORL</t>
  </si>
  <si>
    <t>5</t>
  </si>
  <si>
    <t>Komunikace</t>
  </si>
  <si>
    <t>720-1</t>
  </si>
  <si>
    <t>Kanalizace dešťová</t>
  </si>
  <si>
    <t>720-11</t>
  </si>
  <si>
    <t>Revizní šachta betonová Šd2</t>
  </si>
  <si>
    <t>720-12</t>
  </si>
  <si>
    <t>Revizní šachta betonová Šd3</t>
  </si>
  <si>
    <t>720-13</t>
  </si>
  <si>
    <t>Revizní šachta betonová Šd4</t>
  </si>
  <si>
    <t>720-14</t>
  </si>
  <si>
    <t>Revizní šachta betonová Šd5</t>
  </si>
  <si>
    <t>720-22</t>
  </si>
  <si>
    <t>Stavební část - vstupní šachta betonová RN1</t>
  </si>
  <si>
    <t>720-24</t>
  </si>
  <si>
    <t>Stavební část - vstupní šachta betonová RN2</t>
  </si>
  <si>
    <t>99</t>
  </si>
  <si>
    <t>Staveništní přesun hmot</t>
  </si>
  <si>
    <t>PSU</t>
  </si>
  <si>
    <t>D96</t>
  </si>
  <si>
    <t>Přesuny suti a vybouraných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</si>
  <si>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</si>
  <si>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</si>
  <si>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</si>
  <si>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</si>
  <si>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</si>
  <si>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</si>
  <si>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</si>
  <si>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</si>
  <si>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</si>
  <si>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</si>
  <si>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</si>
  <si>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</si>
  <si>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</si>
  <si>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</si>
  <si>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</si>
  <si>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</si>
  <si>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</si>
  <si>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</si>
  <si>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</si>
  <si>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</si>
  <si>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</si>
  <si>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</si>
  <si>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</si>
  <si>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</si>
  <si>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</si>
  <si>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</si>
  <si>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</si>
  <si>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</si>
  <si>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</si>
  <si>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</si>
  <si>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</si>
  <si>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</si>
  <si>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</si>
  <si>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</si>
  <si>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</si>
  <si>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</si>
  <si>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</si>
  <si>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</si>
  <si>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</si>
  <si>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>SPU</t>
  </si>
  <si>
    <t>113107510R00</t>
  </si>
  <si>
    <t>Odstranění podkladů nebo krytů z kameniva hrubého drceného, v ploše jednotlivě do 50 m2, tloušťka vrstvy 100 mm</t>
  </si>
  <si>
    <t>113107615R00</t>
  </si>
  <si>
    <t>Odstranění podkladů nebo krytů z kameniva hrubého drceného, v ploše jednotlivě nad 50 m2, tloušťka vrstvy 150 mm</t>
  </si>
  <si>
    <t>113108411R00</t>
  </si>
  <si>
    <t>Odstranění podkladů nebo krytů živičných, v ploše jednotlivě nad 50 m2, tloušťka vrstvy 110 mm</t>
  </si>
  <si>
    <t>113111212R00</t>
  </si>
  <si>
    <t>Odstranění podkladů nebo krytů z kameniva zpevněného cementem, v ploše jednotlivě nad 50 m2, tloušťka vrstvy 120 mm</t>
  </si>
  <si>
    <t>130001101R00</t>
  </si>
  <si>
    <t>Příplatek k cenám za ztížené vykopávky v horninách jakékoliv třídy</t>
  </si>
  <si>
    <t>m3</t>
  </si>
  <si>
    <t>800-1</t>
  </si>
  <si>
    <t>Indiv</t>
  </si>
  <si>
    <t>Příplatek k cenám hloubených vykopávek za ztížení vykopávky v blízkosti podzemního vedení nebo výbušnin pro jakoukoliv třídu horniny.</t>
  </si>
  <si>
    <t>131201202R00</t>
  </si>
  <si>
    <t>Hloubení zapažených jam a zářezů do 1000 m3, v hornině 3, strojně, s ručním dočištěním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</si>
  <si>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</si>
  <si>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131201209R00</t>
  </si>
  <si>
    <t xml:space="preserve">Hloubení zapažených jam a zářezů příplatek za lepivost, v hornině 3,  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</si>
  <si>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</si>
  <si>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</si>
  <si>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</si>
  <si>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132201219R00</t>
  </si>
  <si>
    <t xml:space="preserve">Hloubení rýh šířky přes 60 do 200 cm příplatek za lepivost, v hornině 3,  </t>
  </si>
  <si>
    <t>151101101R00</t>
  </si>
  <si>
    <t>Zřízení pažení a rozepření stěn rýh příložné  pro jakoukoliv mezerovitost, hloubky do 2 m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</si>
  <si>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</si>
  <si>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</si>
  <si>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</si>
  <si>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</si>
  <si>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151101201R00</t>
  </si>
  <si>
    <t>Zřízení pažení stěn výkopu bez rozepření, vzepření příložné, hloubky do 4 m</t>
  </si>
  <si>
    <t>151101211R00</t>
  </si>
  <si>
    <t>Odstranění pažení stěn výkopu příložné, hloubky do 4 m</t>
  </si>
  <si>
    <t>s uložením pažin na vzdálenost do 3 m od okraje výkopu,</t>
  </si>
  <si>
    <t>151101401R00</t>
  </si>
  <si>
    <t>Zřízení vzepření zapažených stěn výkopů při roubení příložném, hloubky do 4 m</t>
  </si>
  <si>
    <t>s potřebným přepažováním,</t>
  </si>
  <si>
    <t>151101411R00</t>
  </si>
  <si>
    <t>Odstranění vzepření stěn výkopů při roubení příložném, hloubky do 4 m</t>
  </si>
  <si>
    <t>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</si>
  <si>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</si>
  <si>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</si>
  <si>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</si>
  <si>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</si>
  <si>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</si>
  <si>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</si>
  <si>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</si>
  <si>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</si>
  <si>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</si>
  <si>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</si>
  <si>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</si>
  <si>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175101109R00</t>
  </si>
  <si>
    <t xml:space="preserve">Obsyp potrubí příplatek za prohození sypaniny </t>
  </si>
  <si>
    <t>sypaninou z vhodných hornin tř. 1 - 4 nebo materiálem připraveným podél výkopu ve vzdálenosti do 3 m od jeho kraje, pro jakoukoliv hloubku výkopu a jakoukoliv míru zhutnění,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</si>
  <si>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</si>
  <si>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</si>
  <si>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</si>
  <si>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175101209R00</t>
  </si>
  <si>
    <t>Obsyp objektů příplatek za prohození sypaniny</t>
  </si>
  <si>
    <t>199000002R00</t>
  </si>
  <si>
    <t>Poplatky za skládku horniny 1- 4, skupina 17 05 04 z Katalogu odpadů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</si>
  <si>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</si>
  <si>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</si>
  <si>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</si>
  <si>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271571111R00</t>
  </si>
  <si>
    <t xml:space="preserve">Polštáře zhutněné pod základy štěrkopísek tříděný,  </t>
  </si>
  <si>
    <t>800-2</t>
  </si>
  <si>
    <t>451572111R00</t>
  </si>
  <si>
    <t>Lože pod potrubí, stoky a drobné objekty z kameniva drobného těženého 0÷4 mm</t>
  </si>
  <si>
    <t>827-1</t>
  </si>
  <si>
    <t>v otevřeném výkopu,</t>
  </si>
  <si>
    <t>899721112R00</t>
  </si>
  <si>
    <t>Výstražné fólie výstražná fólie pro vodovod, šířka 30 cm</t>
  </si>
  <si>
    <t>m</t>
  </si>
  <si>
    <t>899731113R00</t>
  </si>
  <si>
    <t>Signalizační vodič CYY, 4 mm2</t>
  </si>
  <si>
    <t>919735112R00</t>
  </si>
  <si>
    <t>Řezání stávajících krytů nebo podkladů živičných, hloubky přes 50 do 100 mm</t>
  </si>
  <si>
    <t>včetně spotřeby vody</t>
  </si>
  <si>
    <t>175101101P</t>
  </si>
  <si>
    <t>Obsyp potrubí bez prohození sypaniny s dodáním písku</t>
  </si>
  <si>
    <t>Vlastní</t>
  </si>
  <si>
    <t>180400020RA0</t>
  </si>
  <si>
    <t>Založení trávníku s dodáním osiva parkového, v rovině</t>
  </si>
  <si>
    <t>AP-HSV</t>
  </si>
  <si>
    <t>Agregovaná položka</t>
  </si>
  <si>
    <t>POL2_</t>
  </si>
  <si>
    <t>273326131R00</t>
  </si>
  <si>
    <t>Základové desky z betonu železového vodostavebního třídy C 25/30, stupeň vlivu prostředí XF1 - odolnost proti střídavému působení mrazu</t>
  </si>
  <si>
    <t>801-5</t>
  </si>
  <si>
    <t>273356021R00</t>
  </si>
  <si>
    <t>Bednění základových desek z betonu vodostavebního pro plochy rovné, zřízení</t>
  </si>
  <si>
    <t>prostého i železového</t>
  </si>
  <si>
    <t>273356022R00</t>
  </si>
  <si>
    <t>Bednění základových desek z betonu vodostavebního pro plochy rovné, odbednění</t>
  </si>
  <si>
    <t>380326142RU1</t>
  </si>
  <si>
    <t>Kompletní konstrukce z betonu železového vodostavebního třídy C 30/37, vliv prostředí XC4, tloušťky konstrukce přes 150 do 300 mm</t>
  </si>
  <si>
    <t>čistíren odpadních vod (mimo budovy), nádrží, vodojemů, žlabů nebo kanálů, včetně pomocného pracovního lešení o výšce podlahy do 1900 mm a pro zatížení do 1,5 kPa,</t>
  </si>
  <si>
    <t>380356241R00</t>
  </si>
  <si>
    <t>Bednění kompletních konstrukcí neomítaných z betonu prostého nebo železového obyčejného vodostavebního, ploch rovinných, zřízení</t>
  </si>
  <si>
    <t>čistíren odpadních vod (mimo budovy), nádrží, vodojemů, žlabů nebo kanálů:</t>
  </si>
  <si>
    <t>- konstrukcí omítaných z betonu prostého nebo železového obyčejného i vodostavebního</t>
  </si>
  <si>
    <t>- konstrukcí neomítaných z betonu prostého nebo železového</t>
  </si>
  <si>
    <t>380356242R00</t>
  </si>
  <si>
    <t>Bednění kompletních konstrukcí neomítaných z betonu prostého nebo železového obyčejného vodostavebního, ploch rovinných, odbednění</t>
  </si>
  <si>
    <t>380361005R00</t>
  </si>
  <si>
    <t>Výztuž kompletních konstrukcí z oceli z oceli 10 425 (BSt 500 S)</t>
  </si>
  <si>
    <t>t</t>
  </si>
  <si>
    <t>čistíren odpadních vod (mimo budovy), nádrží, vodojemů, žlabů nebo kanálů , včetně pomocného pracovního lešení o výšce podlahy do 1900 mm a pro zatížení do 1,5 kPa,</t>
  </si>
  <si>
    <t>411354177R00</t>
  </si>
  <si>
    <t>Podpěrná konstrukce bednění stropů přes 20 do 30 kPa, - zřízení</t>
  </si>
  <si>
    <t>801-1</t>
  </si>
  <si>
    <t>výšky do 4 m se zesílením dna bednění podle hodnoty zatížení betonovou směsí a výztuží. Bez pomocného lešení.</t>
  </si>
  <si>
    <t>411354178R00</t>
  </si>
  <si>
    <t>Podpěrná konstrukce bednění stropů přes 20 do 30 kPa, - odstranění</t>
  </si>
  <si>
    <t>931981011R00</t>
  </si>
  <si>
    <t>Zřízení těsnění pracovní spáry bentonitovou páskou včetně mřížky, rozměr 20x25 mm</t>
  </si>
  <si>
    <t>931981015R00</t>
  </si>
  <si>
    <t>Zřízení těsnění pracovní spáry prostupů rour bentonitovou páskou, rozměr 20x5 mm</t>
  </si>
  <si>
    <t>952903112R00</t>
  </si>
  <si>
    <t>Vyčištění objektů při světlé výšce prostoru do 3,5 m čistíren odpadních vod, nádrží, žlabů nebo kanálů</t>
  </si>
  <si>
    <t>při světlé výšce prostoru do 3,5 m čistíren odpadních vod, nádrží, vodojemů, žlabů nebo kanálů</t>
  </si>
  <si>
    <t>711531110R00</t>
  </si>
  <si>
    <t>Provedení izolace potrubí, nádrží, šachet pásy na sucho položením tkaniny</t>
  </si>
  <si>
    <t>800-711</t>
  </si>
  <si>
    <t>711541164R00</t>
  </si>
  <si>
    <t>Provedení izolace potrubí, nádrží, stok a šachet pásy přitavením NAIP (natavitelný asfaltový izolační pás)</t>
  </si>
  <si>
    <t>3-01</t>
  </si>
  <si>
    <t>D+M  P1 Vláknocementová trubní prostupka + dvojitý nerezový prstenec pro otvor D315mm,tl.stěny 250mm, oboustranné utěsnění</t>
  </si>
  <si>
    <t>kpl</t>
  </si>
  <si>
    <t>3-02</t>
  </si>
  <si>
    <t>Osazení prefabrikované skruže na stropní desku RN1 + RN2</t>
  </si>
  <si>
    <t>711511101P</t>
  </si>
  <si>
    <t>Izolace potrubí, nádrží za studena nátěrem ALP vč.dodávky nátěru</t>
  </si>
  <si>
    <t>62852265R</t>
  </si>
  <si>
    <t>pás izolační z modifikovaného asfaltu natavitelný, mechanicky kotvený; nosná vložka skelná tkanina; horní strana jemný minerální posyp; spodní strana PE fólie; tl. 4,0 mm</t>
  </si>
  <si>
    <t>SPCM</t>
  </si>
  <si>
    <t>Specifikace</t>
  </si>
  <si>
    <t>POL3_</t>
  </si>
  <si>
    <t>69366198R</t>
  </si>
  <si>
    <t>geotextilie PP; funkce separační, ochranná, výztužná, filtrační; plošná hmotnost 300 g/m2; zpevněná oboustranně</t>
  </si>
  <si>
    <t>577000045RABP</t>
  </si>
  <si>
    <t>Komunikace s asfaltobeton. krytem (vozovka), bez výkopových prací tl. 380 mm</t>
  </si>
  <si>
    <t>591100020RAAP</t>
  </si>
  <si>
    <t>Chodník z dlažby zámkové, podklad štěrkodrť, dlažba přírodní tloušťka 6 cm</t>
  </si>
  <si>
    <t>721176424R0P</t>
  </si>
  <si>
    <t>Potrubí kanalizační z PP SN 10 DN 150</t>
  </si>
  <si>
    <t>Potrubí včetně tvarovek. Bez zednických výpomocí.</t>
  </si>
  <si>
    <t>POP</t>
  </si>
  <si>
    <t>721176425R0P</t>
  </si>
  <si>
    <t>Potrubí kanalizační z PP SN 10 DN 200</t>
  </si>
  <si>
    <t>721176426R0P</t>
  </si>
  <si>
    <t>Potrubí kanalizační z PP SN 10 DN 250</t>
  </si>
  <si>
    <t>939421131RT2</t>
  </si>
  <si>
    <t>Osazení samonivelačního poklopu za finišérem hydrantového, včetně dodávky litinového poklopu, zatížení D400</t>
  </si>
  <si>
    <t>kus</t>
  </si>
  <si>
    <t>720.121</t>
  </si>
  <si>
    <t>D+M Šachtové dno bet.průtočné DN 250 TBZ-Q PERFECT 250 - 635, se sbíhajícími se nátoky 90°, DN 250,, výška prvku 700 mm nebo rovnocenný</t>
  </si>
  <si>
    <t>720.122</t>
  </si>
  <si>
    <t>D+M Šachtová skruž s hrdlem např. TBS-Q 600/1000x1000/120 SPK, výška prvku 1000 mm, nebo rovnocenný</t>
  </si>
  <si>
    <t>720.125</t>
  </si>
  <si>
    <t>D+M Prstenec vyrovnávací TBW-Q 100/625/120, nebo rovnocenný</t>
  </si>
  <si>
    <t>894401211RTP</t>
  </si>
  <si>
    <t>Osazení betonových skruží - šachtová skruž s hrdlem, včetně dodávky skruže např.  TBS-Q 600/1000x250/120 SPK, výška prvku 250 mm nebo rovnocenný</t>
  </si>
  <si>
    <t>894402211RTP</t>
  </si>
  <si>
    <t>Osazení beton. skruží přechodových, včetně konusu přechod. např. TBR-Q 600/1000x625/120 SPK, výška prvku 600mm nebo rovnocenný</t>
  </si>
  <si>
    <t>59224373.AR</t>
  </si>
  <si>
    <t>profil těsnicí elastomerní; pro spojení betonových šachetních dílů; tvar kruh; d = 1 000,0 mm</t>
  </si>
  <si>
    <t>720.131</t>
  </si>
  <si>
    <t>D+M Šachtové dno bet.průtočné DN 250 TBZ-Q PERFECT 250 - 635, se sbíhajícími se nátoky 1x90°, 1x180, 1x45 DN 200, výška prvku 700 mm nebo rovnocenný</t>
  </si>
  <si>
    <t>720.132</t>
  </si>
  <si>
    <t>D+M Šachtová skruž s hrdlem např. TBS-Q 600/1000x500/120 SPK, výška prvku 500 mm, nebo rovnocenný</t>
  </si>
  <si>
    <t>720.135</t>
  </si>
  <si>
    <t>720.141</t>
  </si>
  <si>
    <t>D+M Šachtové dno bet.průtočné DN 200 TBZ-Q PERFECT 200 - 635, DN 200 výška prvku 700 mm, nebo rovnocenný</t>
  </si>
  <si>
    <t>720.145</t>
  </si>
  <si>
    <t>D+M Prstenec vyrovnávací TBW-Q 100/625/120 nebo rovnocenný</t>
  </si>
  <si>
    <t>114211103R00</t>
  </si>
  <si>
    <t>Odstranění trubního vedení ve výkopu z trub betonových, DN 300 mm</t>
  </si>
  <si>
    <t>s přemístěním suti na hromady na vzdálenost do 5 m nebo s uložením na dopravní prostředek.</t>
  </si>
  <si>
    <t>892581111R00</t>
  </si>
  <si>
    <t>Zkoušky těsnosti kanalizačního potrubí zkouška těsnosti kanalizačního potrubí vodou_x000D_
 do DN 300 mm</t>
  </si>
  <si>
    <t>vodou nebo vzduchem,</t>
  </si>
  <si>
    <t>894800013R00</t>
  </si>
  <si>
    <t>Osazení odlučovače ropných látek průtok do 30 l/s</t>
  </si>
  <si>
    <t>979084313R00</t>
  </si>
  <si>
    <t xml:space="preserve">Vodorovná doprava vybouraných trub do 1 km, do DN 800 mm,  </t>
  </si>
  <si>
    <t>979084319R00</t>
  </si>
  <si>
    <t>Vodorovná doprava vybouraných trub  , do DN 800 mm, příplatek za další 1 km</t>
  </si>
  <si>
    <t>979087313R00</t>
  </si>
  <si>
    <t>Nakládání na dopravní prostředky vybouraných trub</t>
  </si>
  <si>
    <t>979990107R00</t>
  </si>
  <si>
    <t>Poplatek za skládku směs betonu,cihel a dřeva, skupina 17 01 01, 17 01 02 a 17 02 01 z Katalogu odpadů</t>
  </si>
  <si>
    <t>801-3</t>
  </si>
  <si>
    <t>720.110</t>
  </si>
  <si>
    <t>Regulátor odtoku typ T 200 / 18 mm</t>
  </si>
  <si>
    <t xml:space="preserve">ks    </t>
  </si>
  <si>
    <t>720.111</t>
  </si>
  <si>
    <t>Odlučovač ropných látek koalescenční  na  20 l/s s autom. uzávěrem,kal. nádrží, sorpčním filtrem vč., dovozu a osazení</t>
  </si>
  <si>
    <t>720.151</t>
  </si>
  <si>
    <t>D+M Šachtové dno bet.průtočné DN 200 TBZ-Q PERFECT 200 - 635, se sbíhajícími se nátoky 90,, DN 200 výška prvku 700 mm nebo rovnocenný</t>
  </si>
  <si>
    <t>720.155</t>
  </si>
  <si>
    <t>720.160</t>
  </si>
  <si>
    <t>Napojení do stávaj. betonové šachty - úprava dna</t>
  </si>
  <si>
    <t>720.170</t>
  </si>
  <si>
    <t>Napojení stávaj. uliční vpusti DN 150</t>
  </si>
  <si>
    <t>720.190</t>
  </si>
  <si>
    <t>Regulátor odtoku typ T 250 / 47 mm</t>
  </si>
  <si>
    <t>720.2123</t>
  </si>
  <si>
    <t>720.2221</t>
  </si>
  <si>
    <t>998142251R00</t>
  </si>
  <si>
    <t>Přesun hmot pro nádrže a jímky pro nádrže a jímky pozemních čistíren vod (814 1 JKSO), nádrže pozemní mimo nádrží a jímek čistíren odpadních vod (814 2 JKSO), zásobníky a jámy pozemní mimo zemědělství (814 3 JKSO) se svislou nosnou konstrukcí monolitickou betonovou tyčovou nebo plošnou (KMCH 2 a 3 - JKSO šesté místo)_x000D_
 vodorovně 50 m výšky do 25 mm</t>
  </si>
  <si>
    <t>na novostavbách a změnách objektů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</si>
  <si>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</si>
  <si>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</si>
  <si>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</si>
  <si>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</si>
  <si>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979087212R00</t>
  </si>
  <si>
    <t>Nakládání na dopravní prostředky suti</t>
  </si>
  <si>
    <t>pro vodorovnou dopravu</t>
  </si>
  <si>
    <t>979990113R00</t>
  </si>
  <si>
    <t>Poplatek za skládku obalovaný asfalt , skupina 17 09 04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</si>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</sst>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6rV1m+DHVC4YyKnyMjUH8L+BTI+qIYeKwGdvJEkZEOe1gPH2XbUk6Un9AfYBDA2aBPvV9EYKM55TD2EZV5YEoA==" saltValue="+xIi9AbGVsshsGnHwggU2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0" t="s">
        <v>41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7" t="s">
        <v>22</v>
      </c>
      <c r="C2" s="78"/>
      <c r="D2" s="79" t="s">
        <v>47</v>
      </c>
      <c r="E2" s="226" t="s">
        <v>48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29" t="s">
        <v>44</v>
      </c>
      <c r="F3" s="230"/>
      <c r="G3" s="230"/>
      <c r="H3" s="230"/>
      <c r="I3" s="230"/>
      <c r="J3" s="231"/>
    </row>
    <row r="4" spans="1:15" ht="23.25" customHeight="1" x14ac:dyDescent="0.2">
      <c r="A4" s="76">
        <v>1218</v>
      </c>
      <c r="B4" s="82" t="s">
        <v>46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42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2"/>
      <c r="F15" s="232"/>
      <c r="G15" s="234"/>
      <c r="H15" s="234"/>
      <c r="I15" s="234" t="s">
        <v>29</v>
      </c>
      <c r="J15" s="235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SUMIF(F53:F64,A16,I53:I64)+SUMIF(F53:F64,"PSU",I53:I64)</f>
        <v>0</v>
      </c>
      <c r="J16" s="199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SUMIF(F53:F64,A17,I53:I64)</f>
        <v>0</v>
      </c>
      <c r="J17" s="199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SUMIF(F53:F64,A18,I53:I64)</f>
        <v>0</v>
      </c>
      <c r="J18" s="199"/>
    </row>
    <row r="19" spans="1:10" ht="23.25" customHeight="1" x14ac:dyDescent="0.2">
      <c r="A19" s="144" t="s">
        <v>84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SUMIF(F53:F64,A19,I53:I64)</f>
        <v>0</v>
      </c>
      <c r="J19" s="199"/>
    </row>
    <row r="20" spans="1:10" ht="23.25" customHeight="1" x14ac:dyDescent="0.2">
      <c r="A20" s="144" t="s">
        <v>85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SUMIF(F53:F64,A20,I53:I64)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I23*E23/100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3">
        <f>I25*E25/100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5">
        <f>CenaCelkemBezDPH-(ZakladDPHSni+ZakladDPHZakl)</f>
        <v>0</v>
      </c>
      <c r="H27" s="225"/>
      <c r="I27" s="22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3">
        <f>A27</f>
        <v>0</v>
      </c>
      <c r="H28" s="203"/>
      <c r="I28" s="203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2">
        <f>ZakladDPHSni+DPHSni+ZakladDPHZakl+DPHZakl+Zaokrouhleni</f>
        <v>0</v>
      </c>
      <c r="H29" s="202"/>
      <c r="I29" s="202"/>
      <c r="J29" s="12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52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49</v>
      </c>
      <c r="C39" s="188"/>
      <c r="D39" s="188"/>
      <c r="E39" s="188"/>
      <c r="F39" s="101">
        <f>'IO 430 IO 430 Pol'!AE273</f>
        <v>0</v>
      </c>
      <c r="G39" s="102">
        <f>'IO 430 IO 430 Pol'!AF273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189" t="s">
        <v>50</v>
      </c>
      <c r="D40" s="189"/>
      <c r="E40" s="189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43</v>
      </c>
      <c r="C41" s="189" t="s">
        <v>44</v>
      </c>
      <c r="D41" s="189"/>
      <c r="E41" s="189"/>
      <c r="F41" s="107">
        <f>'IO 430 IO 430 Pol'!AE273</f>
        <v>0</v>
      </c>
      <c r="G41" s="108">
        <f>'IO 430 IO 430 Pol'!AF273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88" t="s">
        <v>44</v>
      </c>
      <c r="D42" s="188"/>
      <c r="E42" s="188"/>
      <c r="F42" s="112">
        <f>'IO 430 IO 430 Pol'!AE273</f>
        <v>0</v>
      </c>
      <c r="G42" s="103">
        <f>'IO 430 IO 430 Pol'!AF273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190" t="s">
        <v>51</v>
      </c>
      <c r="C43" s="191"/>
      <c r="D43" s="191"/>
      <c r="E43" s="191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53</v>
      </c>
      <c r="B45" t="s">
        <v>54</v>
      </c>
    </row>
    <row r="46" spans="1:52" x14ac:dyDescent="0.2">
      <c r="B46" s="187" t="s">
        <v>55</v>
      </c>
      <c r="C46" s="187"/>
      <c r="D46" s="187"/>
      <c r="E46" s="187"/>
      <c r="F46" s="187"/>
      <c r="G46" s="187"/>
      <c r="H46" s="187"/>
      <c r="I46" s="187"/>
      <c r="J46" s="187"/>
      <c r="AZ46" s="125" t="str">
        <f>B46</f>
        <v>V délce potrubí je započítán prořez 10 %.</v>
      </c>
    </row>
    <row r="47" spans="1:52" ht="25.5" x14ac:dyDescent="0.2">
      <c r="B47" s="187" t="s">
        <v>56</v>
      </c>
      <c r="C47" s="187"/>
      <c r="D47" s="187"/>
      <c r="E47" s="187"/>
      <c r="F47" s="187"/>
      <c r="G47" s="187"/>
      <c r="H47" s="187"/>
      <c r="I47" s="187"/>
      <c r="J47" s="187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57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59</v>
      </c>
      <c r="C53" s="185" t="s">
        <v>60</v>
      </c>
      <c r="D53" s="186"/>
      <c r="E53" s="186"/>
      <c r="F53" s="140" t="s">
        <v>24</v>
      </c>
      <c r="G53" s="141"/>
      <c r="H53" s="141"/>
      <c r="I53" s="141">
        <f>'IO 430 IO 430 Pol'!G8</f>
        <v>0</v>
      </c>
      <c r="J53" s="138" t="str">
        <f>IF(I65=0,"",I53/I65*100)</f>
        <v/>
      </c>
    </row>
    <row r="54" spans="1:10" ht="36.75" customHeight="1" x14ac:dyDescent="0.2">
      <c r="A54" s="129"/>
      <c r="B54" s="134" t="s">
        <v>61</v>
      </c>
      <c r="C54" s="185" t="s">
        <v>62</v>
      </c>
      <c r="D54" s="186"/>
      <c r="E54" s="186"/>
      <c r="F54" s="140" t="s">
        <v>24</v>
      </c>
      <c r="G54" s="141"/>
      <c r="H54" s="141"/>
      <c r="I54" s="141">
        <f>'IO 430 IO 430 Pol'!G93</f>
        <v>0</v>
      </c>
      <c r="J54" s="138" t="str">
        <f>IF(I65=0,"",I54/I65*100)</f>
        <v/>
      </c>
    </row>
    <row r="55" spans="1:10" ht="36.75" customHeight="1" x14ac:dyDescent="0.2">
      <c r="A55" s="129"/>
      <c r="B55" s="134" t="s">
        <v>63</v>
      </c>
      <c r="C55" s="185" t="s">
        <v>64</v>
      </c>
      <c r="D55" s="186"/>
      <c r="E55" s="186"/>
      <c r="F55" s="140" t="s">
        <v>24</v>
      </c>
      <c r="G55" s="141"/>
      <c r="H55" s="141"/>
      <c r="I55" s="141">
        <f>'IO 430 IO 430 Pol'!G145</f>
        <v>0</v>
      </c>
      <c r="J55" s="138" t="str">
        <f>IF(I65=0,"",I55/I65*100)</f>
        <v/>
      </c>
    </row>
    <row r="56" spans="1:10" ht="36.75" customHeight="1" x14ac:dyDescent="0.2">
      <c r="A56" s="129"/>
      <c r="B56" s="134" t="s">
        <v>65</v>
      </c>
      <c r="C56" s="185" t="s">
        <v>66</v>
      </c>
      <c r="D56" s="186"/>
      <c r="E56" s="186"/>
      <c r="F56" s="140" t="s">
        <v>25</v>
      </c>
      <c r="G56" s="141"/>
      <c r="H56" s="141"/>
      <c r="I56" s="141">
        <f>'IO 430 IO 430 Pol'!G150</f>
        <v>0</v>
      </c>
      <c r="J56" s="138" t="str">
        <f>IF(I65=0,"",I56/I65*100)</f>
        <v/>
      </c>
    </row>
    <row r="57" spans="1:10" ht="36.75" customHeight="1" x14ac:dyDescent="0.2">
      <c r="A57" s="129"/>
      <c r="B57" s="134" t="s">
        <v>67</v>
      </c>
      <c r="C57" s="185" t="s">
        <v>68</v>
      </c>
      <c r="D57" s="186"/>
      <c r="E57" s="186"/>
      <c r="F57" s="140" t="s">
        <v>25</v>
      </c>
      <c r="G57" s="141"/>
      <c r="H57" s="141"/>
      <c r="I57" s="141">
        <f>'IO 430 IO 430 Pol'!G160</f>
        <v>0</v>
      </c>
      <c r="J57" s="138" t="str">
        <f>IF(I65=0,"",I57/I65*100)</f>
        <v/>
      </c>
    </row>
    <row r="58" spans="1:10" ht="36.75" customHeight="1" x14ac:dyDescent="0.2">
      <c r="A58" s="129"/>
      <c r="B58" s="134" t="s">
        <v>69</v>
      </c>
      <c r="C58" s="185" t="s">
        <v>70</v>
      </c>
      <c r="D58" s="186"/>
      <c r="E58" s="186"/>
      <c r="F58" s="140" t="s">
        <v>25</v>
      </c>
      <c r="G58" s="141"/>
      <c r="H58" s="141"/>
      <c r="I58" s="141">
        <f>'IO 430 IO 430 Pol'!G175</f>
        <v>0</v>
      </c>
      <c r="J58" s="138" t="str">
        <f>IF(I65=0,"",I58/I65*100)</f>
        <v/>
      </c>
    </row>
    <row r="59" spans="1:10" ht="36.75" customHeight="1" x14ac:dyDescent="0.2">
      <c r="A59" s="129"/>
      <c r="B59" s="134" t="s">
        <v>71</v>
      </c>
      <c r="C59" s="185" t="s">
        <v>72</v>
      </c>
      <c r="D59" s="186"/>
      <c r="E59" s="186"/>
      <c r="F59" s="140" t="s">
        <v>25</v>
      </c>
      <c r="G59" s="141"/>
      <c r="H59" s="141"/>
      <c r="I59" s="141">
        <f>'IO 430 IO 430 Pol'!G190</f>
        <v>0</v>
      </c>
      <c r="J59" s="138" t="str">
        <f>IF(I65=0,"",I59/I65*100)</f>
        <v/>
      </c>
    </row>
    <row r="60" spans="1:10" ht="36.75" customHeight="1" x14ac:dyDescent="0.2">
      <c r="A60" s="129"/>
      <c r="B60" s="134" t="s">
        <v>73</v>
      </c>
      <c r="C60" s="185" t="s">
        <v>74</v>
      </c>
      <c r="D60" s="186"/>
      <c r="E60" s="186"/>
      <c r="F60" s="140" t="s">
        <v>25</v>
      </c>
      <c r="G60" s="141"/>
      <c r="H60" s="141"/>
      <c r="I60" s="141">
        <f>'IO 430 IO 430 Pol'!G203</f>
        <v>0</v>
      </c>
      <c r="J60" s="138" t="str">
        <f>IF(I65=0,"",I60/I65*100)</f>
        <v/>
      </c>
    </row>
    <row r="61" spans="1:10" ht="36.75" customHeight="1" x14ac:dyDescent="0.2">
      <c r="A61" s="129"/>
      <c r="B61" s="134" t="s">
        <v>75</v>
      </c>
      <c r="C61" s="185" t="s">
        <v>76</v>
      </c>
      <c r="D61" s="186"/>
      <c r="E61" s="186"/>
      <c r="F61" s="140" t="s">
        <v>25</v>
      </c>
      <c r="G61" s="141"/>
      <c r="H61" s="141"/>
      <c r="I61" s="141">
        <f>'IO 430 IO 430 Pol'!G242</f>
        <v>0</v>
      </c>
      <c r="J61" s="138" t="str">
        <f>IF(I65=0,"",I61/I65*100)</f>
        <v/>
      </c>
    </row>
    <row r="62" spans="1:10" ht="36.75" customHeight="1" x14ac:dyDescent="0.2">
      <c r="A62" s="129"/>
      <c r="B62" s="134" t="s">
        <v>77</v>
      </c>
      <c r="C62" s="185" t="s">
        <v>78</v>
      </c>
      <c r="D62" s="186"/>
      <c r="E62" s="186"/>
      <c r="F62" s="140" t="s">
        <v>25</v>
      </c>
      <c r="G62" s="141"/>
      <c r="H62" s="141"/>
      <c r="I62" s="141">
        <f>'IO 430 IO 430 Pol'!G253</f>
        <v>0</v>
      </c>
      <c r="J62" s="138" t="str">
        <f>IF(I65=0,"",I62/I65*100)</f>
        <v/>
      </c>
    </row>
    <row r="63" spans="1:10" ht="36.75" customHeight="1" x14ac:dyDescent="0.2">
      <c r="A63" s="129"/>
      <c r="B63" s="134" t="s">
        <v>79</v>
      </c>
      <c r="C63" s="185" t="s">
        <v>80</v>
      </c>
      <c r="D63" s="186"/>
      <c r="E63" s="186"/>
      <c r="F63" s="140" t="s">
        <v>81</v>
      </c>
      <c r="G63" s="141"/>
      <c r="H63" s="141"/>
      <c r="I63" s="141">
        <f>'IO 430 IO 430 Pol'!G260</f>
        <v>0</v>
      </c>
      <c r="J63" s="138" t="str">
        <f>IF(I65=0,"",I63/I65*100)</f>
        <v/>
      </c>
    </row>
    <row r="64" spans="1:10" ht="36.75" customHeight="1" x14ac:dyDescent="0.2">
      <c r="A64" s="129"/>
      <c r="B64" s="134" t="s">
        <v>82</v>
      </c>
      <c r="C64" s="185" t="s">
        <v>83</v>
      </c>
      <c r="D64" s="186"/>
      <c r="E64" s="186"/>
      <c r="F64" s="140" t="s">
        <v>81</v>
      </c>
      <c r="G64" s="141"/>
      <c r="H64" s="141"/>
      <c r="I64" s="141">
        <f>'IO 430 IO 430 Pol'!G264</f>
        <v>0</v>
      </c>
      <c r="J64" s="138" t="str">
        <f>IF(I65=0,"",I64/I65*100)</f>
        <v/>
      </c>
    </row>
    <row r="65" spans="1:10" ht="25.5" customHeight="1" x14ac:dyDescent="0.2">
      <c r="A65" s="130"/>
      <c r="B65" s="135" t="s">
        <v>1</v>
      </c>
      <c r="C65" s="136"/>
      <c r="D65" s="137"/>
      <c r="E65" s="137"/>
      <c r="F65" s="142"/>
      <c r="G65" s="143"/>
      <c r="H65" s="143"/>
      <c r="I65" s="143">
        <f>SUM(I53:I64)</f>
        <v>0</v>
      </c>
      <c r="J65" s="139">
        <f>SUM(J53:J64)</f>
        <v>0</v>
      </c>
    </row>
    <row r="66" spans="1:10" x14ac:dyDescent="0.2">
      <c r="F66" s="87"/>
      <c r="G66" s="87"/>
      <c r="H66" s="87"/>
      <c r="I66" s="87"/>
      <c r="J66" s="88"/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</sheetData>
  <sheetProtection algorithmName="SHA-512" hashValue="M6iXPBTsQXbFNz980Wi9YRjZdYVlkr+qOvmERZALfCPmJE78DalJGUKS1OFxeFBbb8O2SlL5IkQMbMCpsGSFPA==" saltValue="MSAwy4l3Xin8VOl/W5w0Y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6:J46"/>
    <mergeCell ref="B47:J47"/>
    <mergeCell ref="C53:E53"/>
    <mergeCell ref="C54:E54"/>
    <mergeCell ref="C55:E55"/>
    <mergeCell ref="C61:E61"/>
    <mergeCell ref="C62:E62"/>
    <mergeCell ref="C63:E63"/>
    <mergeCell ref="C64:E64"/>
    <mergeCell ref="C56:E56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algorithmName="SHA-512" hashValue="hEPlBKK/O+3WMPUpMZHey80OZoz6aHGg87OswoqyG6Z+U/kMuRLz6zvrMafTU5vyfMKoTAQb9qwcJrgFBMRLoA==" saltValue="vSHsGDI7QGH+WGm/eKq7u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F7F70-4467-4575-9D89-EC4CC185DDE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86</v>
      </c>
      <c r="B1" s="251"/>
      <c r="C1" s="251"/>
      <c r="D1" s="251"/>
      <c r="E1" s="251"/>
      <c r="F1" s="251"/>
      <c r="G1" s="251"/>
      <c r="AG1" t="s">
        <v>87</v>
      </c>
    </row>
    <row r="2" spans="1:60" ht="24.95" customHeight="1" x14ac:dyDescent="0.2">
      <c r="A2" s="145" t="s">
        <v>7</v>
      </c>
      <c r="B2" s="49" t="s">
        <v>47</v>
      </c>
      <c r="C2" s="252" t="s">
        <v>48</v>
      </c>
      <c r="D2" s="253"/>
      <c r="E2" s="253"/>
      <c r="F2" s="253"/>
      <c r="G2" s="254"/>
      <c r="AG2" t="s">
        <v>88</v>
      </c>
    </row>
    <row r="3" spans="1:60" ht="24.95" customHeight="1" x14ac:dyDescent="0.2">
      <c r="A3" s="145" t="s">
        <v>8</v>
      </c>
      <c r="B3" s="49" t="s">
        <v>43</v>
      </c>
      <c r="C3" s="252" t="s">
        <v>44</v>
      </c>
      <c r="D3" s="253"/>
      <c r="E3" s="253"/>
      <c r="F3" s="253"/>
      <c r="G3" s="254"/>
      <c r="AC3" s="127" t="s">
        <v>88</v>
      </c>
      <c r="AG3" t="s">
        <v>89</v>
      </c>
    </row>
    <row r="4" spans="1:60" ht="24.95" customHeight="1" x14ac:dyDescent="0.2">
      <c r="A4" s="146" t="s">
        <v>9</v>
      </c>
      <c r="B4" s="147" t="s">
        <v>43</v>
      </c>
      <c r="C4" s="255" t="s">
        <v>44</v>
      </c>
      <c r="D4" s="256"/>
      <c r="E4" s="256"/>
      <c r="F4" s="256"/>
      <c r="G4" s="257"/>
      <c r="AG4" t="s">
        <v>90</v>
      </c>
    </row>
    <row r="5" spans="1:60" x14ac:dyDescent="0.2">
      <c r="D5" s="10"/>
    </row>
    <row r="6" spans="1:60" ht="38.25" x14ac:dyDescent="0.2">
      <c r="A6" s="149" t="s">
        <v>91</v>
      </c>
      <c r="B6" s="151" t="s">
        <v>92</v>
      </c>
      <c r="C6" s="151" t="s">
        <v>93</v>
      </c>
      <c r="D6" s="150" t="s">
        <v>94</v>
      </c>
      <c r="E6" s="149" t="s">
        <v>95</v>
      </c>
      <c r="F6" s="148" t="s">
        <v>96</v>
      </c>
      <c r="G6" s="149" t="s">
        <v>29</v>
      </c>
      <c r="H6" s="152" t="s">
        <v>30</v>
      </c>
      <c r="I6" s="152" t="s">
        <v>97</v>
      </c>
      <c r="J6" s="152" t="s">
        <v>31</v>
      </c>
      <c r="K6" s="152" t="s">
        <v>98</v>
      </c>
      <c r="L6" s="152" t="s">
        <v>99</v>
      </c>
      <c r="M6" s="152" t="s">
        <v>100</v>
      </c>
      <c r="N6" s="152" t="s">
        <v>101</v>
      </c>
      <c r="O6" s="152" t="s">
        <v>102</v>
      </c>
      <c r="P6" s="152" t="s">
        <v>103</v>
      </c>
      <c r="Q6" s="152" t="s">
        <v>104</v>
      </c>
      <c r="R6" s="152" t="s">
        <v>105</v>
      </c>
      <c r="S6" s="152" t="s">
        <v>106</v>
      </c>
      <c r="T6" s="152" t="s">
        <v>107</v>
      </c>
      <c r="U6" s="152" t="s">
        <v>108</v>
      </c>
      <c r="V6" s="152" t="s">
        <v>109</v>
      </c>
      <c r="W6" s="152" t="s">
        <v>110</v>
      </c>
      <c r="X6" s="152" t="s">
        <v>111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112</v>
      </c>
      <c r="B8" s="165" t="s">
        <v>59</v>
      </c>
      <c r="C8" s="179" t="s">
        <v>60</v>
      </c>
      <c r="D8" s="166"/>
      <c r="E8" s="167"/>
      <c r="F8" s="168"/>
      <c r="G8" s="168">
        <f>SUMIF(AG9:AG92,"&lt;&gt;NOR",G9:G92)</f>
        <v>0</v>
      </c>
      <c r="H8" s="168"/>
      <c r="I8" s="168">
        <f>SUM(I9:I92)</f>
        <v>0</v>
      </c>
      <c r="J8" s="168"/>
      <c r="K8" s="168">
        <f>SUM(K9:K92)</f>
        <v>0</v>
      </c>
      <c r="L8" s="168"/>
      <c r="M8" s="168">
        <f>SUM(M9:M92)</f>
        <v>0</v>
      </c>
      <c r="N8" s="168"/>
      <c r="O8" s="168">
        <f>SUM(O9:O92)</f>
        <v>236.17999999999998</v>
      </c>
      <c r="P8" s="168"/>
      <c r="Q8" s="168">
        <f>SUM(Q9:Q92)</f>
        <v>288.31</v>
      </c>
      <c r="R8" s="168"/>
      <c r="S8" s="168"/>
      <c r="T8" s="169"/>
      <c r="U8" s="163"/>
      <c r="V8" s="163">
        <f>SUM(V9:V92)</f>
        <v>4305.6099999999997</v>
      </c>
      <c r="W8" s="163"/>
      <c r="X8" s="163"/>
      <c r="AG8" t="s">
        <v>113</v>
      </c>
    </row>
    <row r="9" spans="1:60" ht="22.5" outlineLevel="1" x14ac:dyDescent="0.2">
      <c r="A9" s="170">
        <v>1</v>
      </c>
      <c r="B9" s="171" t="s">
        <v>114</v>
      </c>
      <c r="C9" s="180" t="s">
        <v>115</v>
      </c>
      <c r="D9" s="172" t="s">
        <v>116</v>
      </c>
      <c r="E9" s="173">
        <v>2.4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0.22500000000000001</v>
      </c>
      <c r="Q9" s="175">
        <f>ROUND(E9*P9,2)</f>
        <v>0.54</v>
      </c>
      <c r="R9" s="175" t="s">
        <v>117</v>
      </c>
      <c r="S9" s="175" t="s">
        <v>118</v>
      </c>
      <c r="T9" s="176" t="s">
        <v>118</v>
      </c>
      <c r="U9" s="162">
        <v>0.14199999999999999</v>
      </c>
      <c r="V9" s="162">
        <f>ROUND(E9*U9,2)</f>
        <v>0.34</v>
      </c>
      <c r="W9" s="162"/>
      <c r="X9" s="162" t="s">
        <v>119</v>
      </c>
      <c r="Y9" s="153"/>
      <c r="Z9" s="153"/>
      <c r="AA9" s="153"/>
      <c r="AB9" s="153"/>
      <c r="AC9" s="153"/>
      <c r="AD9" s="153"/>
      <c r="AE9" s="153"/>
      <c r="AF9" s="153"/>
      <c r="AG9" s="153" t="s">
        <v>120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41" t="s">
        <v>121</v>
      </c>
      <c r="D10" s="242"/>
      <c r="E10" s="242"/>
      <c r="F10" s="242"/>
      <c r="G10" s="24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122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43"/>
      <c r="D11" s="244"/>
      <c r="E11" s="244"/>
      <c r="F11" s="244"/>
      <c r="G11" s="244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123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0">
        <v>2</v>
      </c>
      <c r="B12" s="171" t="s">
        <v>124</v>
      </c>
      <c r="C12" s="180" t="s">
        <v>125</v>
      </c>
      <c r="D12" s="172" t="s">
        <v>116</v>
      </c>
      <c r="E12" s="173">
        <v>2.4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0.22</v>
      </c>
      <c r="Q12" s="175">
        <f>ROUND(E12*P12,2)</f>
        <v>0.53</v>
      </c>
      <c r="R12" s="175" t="s">
        <v>117</v>
      </c>
      <c r="S12" s="175" t="s">
        <v>118</v>
      </c>
      <c r="T12" s="176" t="s">
        <v>118</v>
      </c>
      <c r="U12" s="162">
        <v>0.42099999999999999</v>
      </c>
      <c r="V12" s="162">
        <f>ROUND(E12*U12,2)</f>
        <v>1.01</v>
      </c>
      <c r="W12" s="162"/>
      <c r="X12" s="162" t="s">
        <v>119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120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45"/>
      <c r="D13" s="246"/>
      <c r="E13" s="246"/>
      <c r="F13" s="246"/>
      <c r="G13" s="246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123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70">
        <v>3</v>
      </c>
      <c r="B14" s="171" t="s">
        <v>126</v>
      </c>
      <c r="C14" s="180" t="s">
        <v>127</v>
      </c>
      <c r="D14" s="172" t="s">
        <v>116</v>
      </c>
      <c r="E14" s="173">
        <v>326.95999999999998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0.33</v>
      </c>
      <c r="Q14" s="175">
        <f>ROUND(E14*P14,2)</f>
        <v>107.9</v>
      </c>
      <c r="R14" s="175" t="s">
        <v>117</v>
      </c>
      <c r="S14" s="175" t="s">
        <v>118</v>
      </c>
      <c r="T14" s="176" t="s">
        <v>118</v>
      </c>
      <c r="U14" s="162">
        <v>0.06</v>
      </c>
      <c r="V14" s="162">
        <f>ROUND(E14*U14,2)</f>
        <v>19.62</v>
      </c>
      <c r="W14" s="162"/>
      <c r="X14" s="162" t="s">
        <v>119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120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45"/>
      <c r="D15" s="246"/>
      <c r="E15" s="246"/>
      <c r="F15" s="246"/>
      <c r="G15" s="246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123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70">
        <v>4</v>
      </c>
      <c r="B16" s="171" t="s">
        <v>128</v>
      </c>
      <c r="C16" s="180" t="s">
        <v>129</v>
      </c>
      <c r="D16" s="172" t="s">
        <v>116</v>
      </c>
      <c r="E16" s="173">
        <v>326.95999999999998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5">
        <v>0</v>
      </c>
      <c r="O16" s="175">
        <f>ROUND(E16*N16,2)</f>
        <v>0</v>
      </c>
      <c r="P16" s="175">
        <v>0.24199999999999999</v>
      </c>
      <c r="Q16" s="175">
        <f>ROUND(E16*P16,2)</f>
        <v>79.12</v>
      </c>
      <c r="R16" s="175" t="s">
        <v>117</v>
      </c>
      <c r="S16" s="175" t="s">
        <v>118</v>
      </c>
      <c r="T16" s="176" t="s">
        <v>118</v>
      </c>
      <c r="U16" s="162">
        <v>7.8399999999999997E-2</v>
      </c>
      <c r="V16" s="162">
        <f>ROUND(E16*U16,2)</f>
        <v>25.63</v>
      </c>
      <c r="W16" s="162"/>
      <c r="X16" s="162" t="s">
        <v>119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120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45"/>
      <c r="D17" s="246"/>
      <c r="E17" s="246"/>
      <c r="F17" s="246"/>
      <c r="G17" s="246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123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0">
        <v>5</v>
      </c>
      <c r="B18" s="171" t="s">
        <v>130</v>
      </c>
      <c r="C18" s="180" t="s">
        <v>131</v>
      </c>
      <c r="D18" s="172" t="s">
        <v>116</v>
      </c>
      <c r="E18" s="173">
        <v>326.95999999999998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0.30651</v>
      </c>
      <c r="Q18" s="175">
        <f>ROUND(E18*P18,2)</f>
        <v>100.22</v>
      </c>
      <c r="R18" s="175" t="s">
        <v>117</v>
      </c>
      <c r="S18" s="175" t="s">
        <v>118</v>
      </c>
      <c r="T18" s="176" t="s">
        <v>118</v>
      </c>
      <c r="U18" s="162">
        <v>1.4E-2</v>
      </c>
      <c r="V18" s="162">
        <f>ROUND(E18*U18,2)</f>
        <v>4.58</v>
      </c>
      <c r="W18" s="162"/>
      <c r="X18" s="162" t="s">
        <v>119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120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45"/>
      <c r="D19" s="246"/>
      <c r="E19" s="246"/>
      <c r="F19" s="246"/>
      <c r="G19" s="246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123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0">
        <v>6</v>
      </c>
      <c r="B20" s="171" t="s">
        <v>132</v>
      </c>
      <c r="C20" s="180" t="s">
        <v>133</v>
      </c>
      <c r="D20" s="172" t="s">
        <v>134</v>
      </c>
      <c r="E20" s="173">
        <v>27.6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 t="s">
        <v>135</v>
      </c>
      <c r="S20" s="175" t="s">
        <v>118</v>
      </c>
      <c r="T20" s="176" t="s">
        <v>136</v>
      </c>
      <c r="U20" s="162">
        <v>1.7629999999999999</v>
      </c>
      <c r="V20" s="162">
        <f>ROUND(E20*U20,2)</f>
        <v>48.66</v>
      </c>
      <c r="W20" s="162"/>
      <c r="X20" s="162" t="s">
        <v>119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120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41" t="s">
        <v>137</v>
      </c>
      <c r="D21" s="242"/>
      <c r="E21" s="242"/>
      <c r="F21" s="242"/>
      <c r="G21" s="24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122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77" t="str">
        <f>C21</f>
        <v>Příplatek k cenám hloubených vykopávek za ztížení vykopávky v blízkosti podzemního vedení nebo výbušnin pro jakoukoliv třídu horniny.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43"/>
      <c r="D22" s="244"/>
      <c r="E22" s="244"/>
      <c r="F22" s="244"/>
      <c r="G22" s="244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123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70">
        <v>7</v>
      </c>
      <c r="B23" s="171" t="s">
        <v>138</v>
      </c>
      <c r="C23" s="180" t="s">
        <v>139</v>
      </c>
      <c r="D23" s="172" t="s">
        <v>134</v>
      </c>
      <c r="E23" s="173">
        <v>866.43600000000004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 t="s">
        <v>135</v>
      </c>
      <c r="S23" s="175" t="s">
        <v>118</v>
      </c>
      <c r="T23" s="176" t="s">
        <v>118</v>
      </c>
      <c r="U23" s="162">
        <v>1.556</v>
      </c>
      <c r="V23" s="162">
        <f>ROUND(E23*U23,2)</f>
        <v>1348.17</v>
      </c>
      <c r="W23" s="162"/>
      <c r="X23" s="162" t="s">
        <v>119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120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60"/>
      <c r="B24" s="161"/>
      <c r="C24" s="241" t="s">
        <v>140</v>
      </c>
      <c r="D24" s="242"/>
      <c r="E24" s="242"/>
      <c r="F24" s="242"/>
      <c r="G24" s="24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3"/>
      <c r="Z24" s="153"/>
      <c r="AA24" s="153"/>
      <c r="AB24" s="153"/>
      <c r="AC24" s="153"/>
      <c r="AD24" s="153"/>
      <c r="AE24" s="153"/>
      <c r="AF24" s="153"/>
      <c r="AG24" s="153" t="s">
        <v>122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77" t="str">
        <f>C24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43"/>
      <c r="D25" s="244"/>
      <c r="E25" s="244"/>
      <c r="F25" s="244"/>
      <c r="G25" s="244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123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0">
        <v>8</v>
      </c>
      <c r="B26" s="171" t="s">
        <v>141</v>
      </c>
      <c r="C26" s="180" t="s">
        <v>142</v>
      </c>
      <c r="D26" s="172" t="s">
        <v>134</v>
      </c>
      <c r="E26" s="173">
        <v>433.21800000000002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 t="s">
        <v>135</v>
      </c>
      <c r="S26" s="175" t="s">
        <v>118</v>
      </c>
      <c r="T26" s="176" t="s">
        <v>136</v>
      </c>
      <c r="U26" s="162">
        <v>0.107</v>
      </c>
      <c r="V26" s="162">
        <f>ROUND(E26*U26,2)</f>
        <v>46.35</v>
      </c>
      <c r="W26" s="162"/>
      <c r="X26" s="162" t="s">
        <v>119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120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60"/>
      <c r="B27" s="161"/>
      <c r="C27" s="241" t="s">
        <v>140</v>
      </c>
      <c r="D27" s="242"/>
      <c r="E27" s="242"/>
      <c r="F27" s="242"/>
      <c r="G27" s="24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122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77" t="str">
        <f>C27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43"/>
      <c r="D28" s="244"/>
      <c r="E28" s="244"/>
      <c r="F28" s="244"/>
      <c r="G28" s="244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123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9</v>
      </c>
      <c r="B29" s="171" t="s">
        <v>143</v>
      </c>
      <c r="C29" s="180" t="s">
        <v>144</v>
      </c>
      <c r="D29" s="172" t="s">
        <v>134</v>
      </c>
      <c r="E29" s="173">
        <v>370.392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 t="s">
        <v>135</v>
      </c>
      <c r="S29" s="175" t="s">
        <v>118</v>
      </c>
      <c r="T29" s="176" t="s">
        <v>118</v>
      </c>
      <c r="U29" s="162">
        <v>0.16</v>
      </c>
      <c r="V29" s="162">
        <f>ROUND(E29*U29,2)</f>
        <v>59.26</v>
      </c>
      <c r="W29" s="162"/>
      <c r="X29" s="162" t="s">
        <v>119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120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33.75" outlineLevel="1" x14ac:dyDescent="0.2">
      <c r="A30" s="160"/>
      <c r="B30" s="161"/>
      <c r="C30" s="241" t="s">
        <v>145</v>
      </c>
      <c r="D30" s="242"/>
      <c r="E30" s="242"/>
      <c r="F30" s="242"/>
      <c r="G30" s="24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122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77" t="str">
        <f>C30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243"/>
      <c r="D31" s="244"/>
      <c r="E31" s="244"/>
      <c r="F31" s="244"/>
      <c r="G31" s="244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3"/>
      <c r="Z31" s="153"/>
      <c r="AA31" s="153"/>
      <c r="AB31" s="153"/>
      <c r="AC31" s="153"/>
      <c r="AD31" s="153"/>
      <c r="AE31" s="153"/>
      <c r="AF31" s="153"/>
      <c r="AG31" s="153" t="s">
        <v>123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0">
        <v>10</v>
      </c>
      <c r="B32" s="171" t="s">
        <v>146</v>
      </c>
      <c r="C32" s="180" t="s">
        <v>147</v>
      </c>
      <c r="D32" s="172" t="s">
        <v>134</v>
      </c>
      <c r="E32" s="173">
        <v>185.196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 t="s">
        <v>135</v>
      </c>
      <c r="S32" s="175" t="s">
        <v>118</v>
      </c>
      <c r="T32" s="176" t="s">
        <v>136</v>
      </c>
      <c r="U32" s="162">
        <v>8.4000000000000005E-2</v>
      </c>
      <c r="V32" s="162">
        <f>ROUND(E32*U32,2)</f>
        <v>15.56</v>
      </c>
      <c r="W32" s="162"/>
      <c r="X32" s="162" t="s">
        <v>119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120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33.75" outlineLevel="1" x14ac:dyDescent="0.2">
      <c r="A33" s="160"/>
      <c r="B33" s="161"/>
      <c r="C33" s="241" t="s">
        <v>145</v>
      </c>
      <c r="D33" s="242"/>
      <c r="E33" s="242"/>
      <c r="F33" s="242"/>
      <c r="G33" s="24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53"/>
      <c r="Z33" s="153"/>
      <c r="AA33" s="153"/>
      <c r="AB33" s="153"/>
      <c r="AC33" s="153"/>
      <c r="AD33" s="153"/>
      <c r="AE33" s="153"/>
      <c r="AF33" s="153"/>
      <c r="AG33" s="153" t="s">
        <v>122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77" t="str">
        <f>C33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43"/>
      <c r="D34" s="244"/>
      <c r="E34" s="244"/>
      <c r="F34" s="244"/>
      <c r="G34" s="244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3"/>
      <c r="Z34" s="153"/>
      <c r="AA34" s="153"/>
      <c r="AB34" s="153"/>
      <c r="AC34" s="153"/>
      <c r="AD34" s="153"/>
      <c r="AE34" s="153"/>
      <c r="AF34" s="153"/>
      <c r="AG34" s="153" t="s">
        <v>123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70">
        <v>11</v>
      </c>
      <c r="B35" s="171" t="s">
        <v>148</v>
      </c>
      <c r="C35" s="180" t="s">
        <v>149</v>
      </c>
      <c r="D35" s="172" t="s">
        <v>116</v>
      </c>
      <c r="E35" s="173">
        <v>685.6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9.8999999999999999E-4</v>
      </c>
      <c r="O35" s="175">
        <f>ROUND(E35*N35,2)</f>
        <v>0.68</v>
      </c>
      <c r="P35" s="175">
        <v>0</v>
      </c>
      <c r="Q35" s="175">
        <f>ROUND(E35*P35,2)</f>
        <v>0</v>
      </c>
      <c r="R35" s="175" t="s">
        <v>135</v>
      </c>
      <c r="S35" s="175" t="s">
        <v>118</v>
      </c>
      <c r="T35" s="176" t="s">
        <v>136</v>
      </c>
      <c r="U35" s="162">
        <v>0.23599999999999999</v>
      </c>
      <c r="V35" s="162">
        <f>ROUND(E35*U35,2)</f>
        <v>161.80000000000001</v>
      </c>
      <c r="W35" s="162"/>
      <c r="X35" s="162" t="s">
        <v>119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120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41" t="s">
        <v>150</v>
      </c>
      <c r="D36" s="242"/>
      <c r="E36" s="242"/>
      <c r="F36" s="242"/>
      <c r="G36" s="24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122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243"/>
      <c r="D37" s="244"/>
      <c r="E37" s="244"/>
      <c r="F37" s="244"/>
      <c r="G37" s="244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3"/>
      <c r="Z37" s="153"/>
      <c r="AA37" s="153"/>
      <c r="AB37" s="153"/>
      <c r="AC37" s="153"/>
      <c r="AD37" s="153"/>
      <c r="AE37" s="153"/>
      <c r="AF37" s="153"/>
      <c r="AG37" s="153" t="s">
        <v>123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0">
        <v>12</v>
      </c>
      <c r="B38" s="171" t="s">
        <v>151</v>
      </c>
      <c r="C38" s="180" t="s">
        <v>152</v>
      </c>
      <c r="D38" s="172" t="s">
        <v>116</v>
      </c>
      <c r="E38" s="173">
        <v>685.6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 t="s">
        <v>135</v>
      </c>
      <c r="S38" s="175" t="s">
        <v>118</v>
      </c>
      <c r="T38" s="176" t="s">
        <v>136</v>
      </c>
      <c r="U38" s="162">
        <v>7.0000000000000007E-2</v>
      </c>
      <c r="V38" s="162">
        <f>ROUND(E38*U38,2)</f>
        <v>47.99</v>
      </c>
      <c r="W38" s="162"/>
      <c r="X38" s="162" t="s">
        <v>119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120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241" t="s">
        <v>153</v>
      </c>
      <c r="D39" s="242"/>
      <c r="E39" s="242"/>
      <c r="F39" s="242"/>
      <c r="G39" s="24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3"/>
      <c r="Z39" s="153"/>
      <c r="AA39" s="153"/>
      <c r="AB39" s="153"/>
      <c r="AC39" s="153"/>
      <c r="AD39" s="153"/>
      <c r="AE39" s="153"/>
      <c r="AF39" s="153"/>
      <c r="AG39" s="153" t="s">
        <v>122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43"/>
      <c r="D40" s="244"/>
      <c r="E40" s="244"/>
      <c r="F40" s="244"/>
      <c r="G40" s="244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123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0">
        <v>13</v>
      </c>
      <c r="B41" s="171" t="s">
        <v>154</v>
      </c>
      <c r="C41" s="180" t="s">
        <v>155</v>
      </c>
      <c r="D41" s="172" t="s">
        <v>116</v>
      </c>
      <c r="E41" s="173">
        <v>449.09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6.9999999999999999E-4</v>
      </c>
      <c r="O41" s="175">
        <f>ROUND(E41*N41,2)</f>
        <v>0.31</v>
      </c>
      <c r="P41" s="175">
        <v>0</v>
      </c>
      <c r="Q41" s="175">
        <f>ROUND(E41*P41,2)</f>
        <v>0</v>
      </c>
      <c r="R41" s="175" t="s">
        <v>135</v>
      </c>
      <c r="S41" s="175" t="s">
        <v>118</v>
      </c>
      <c r="T41" s="176" t="s">
        <v>136</v>
      </c>
      <c r="U41" s="162">
        <v>0.156</v>
      </c>
      <c r="V41" s="162">
        <f>ROUND(E41*U41,2)</f>
        <v>70.06</v>
      </c>
      <c r="W41" s="162"/>
      <c r="X41" s="162" t="s">
        <v>119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120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45"/>
      <c r="D42" s="246"/>
      <c r="E42" s="246"/>
      <c r="F42" s="246"/>
      <c r="G42" s="246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3"/>
      <c r="Z42" s="153"/>
      <c r="AA42" s="153"/>
      <c r="AB42" s="153"/>
      <c r="AC42" s="153"/>
      <c r="AD42" s="153"/>
      <c r="AE42" s="153"/>
      <c r="AF42" s="153"/>
      <c r="AG42" s="153" t="s">
        <v>123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14</v>
      </c>
      <c r="B43" s="171" t="s">
        <v>156</v>
      </c>
      <c r="C43" s="180" t="s">
        <v>157</v>
      </c>
      <c r="D43" s="172" t="s">
        <v>116</v>
      </c>
      <c r="E43" s="173">
        <v>449.09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 t="s">
        <v>135</v>
      </c>
      <c r="S43" s="175" t="s">
        <v>118</v>
      </c>
      <c r="T43" s="176" t="s">
        <v>136</v>
      </c>
      <c r="U43" s="162">
        <v>9.5000000000000001E-2</v>
      </c>
      <c r="V43" s="162">
        <f>ROUND(E43*U43,2)</f>
        <v>42.66</v>
      </c>
      <c r="W43" s="162"/>
      <c r="X43" s="162" t="s">
        <v>119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120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41" t="s">
        <v>158</v>
      </c>
      <c r="D44" s="242"/>
      <c r="E44" s="242"/>
      <c r="F44" s="242"/>
      <c r="G44" s="24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53"/>
      <c r="Z44" s="153"/>
      <c r="AA44" s="153"/>
      <c r="AB44" s="153"/>
      <c r="AC44" s="153"/>
      <c r="AD44" s="153"/>
      <c r="AE44" s="153"/>
      <c r="AF44" s="153"/>
      <c r="AG44" s="153" t="s">
        <v>122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243"/>
      <c r="D45" s="244"/>
      <c r="E45" s="244"/>
      <c r="F45" s="244"/>
      <c r="G45" s="244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3"/>
      <c r="Z45" s="153"/>
      <c r="AA45" s="153"/>
      <c r="AB45" s="153"/>
      <c r="AC45" s="153"/>
      <c r="AD45" s="153"/>
      <c r="AE45" s="153"/>
      <c r="AF45" s="153"/>
      <c r="AG45" s="153" t="s">
        <v>123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0">
        <v>15</v>
      </c>
      <c r="B46" s="171" t="s">
        <v>159</v>
      </c>
      <c r="C46" s="180" t="s">
        <v>160</v>
      </c>
      <c r="D46" s="172" t="s">
        <v>116</v>
      </c>
      <c r="E46" s="173">
        <v>449.09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8.0000000000000004E-4</v>
      </c>
      <c r="O46" s="175">
        <f>ROUND(E46*N46,2)</f>
        <v>0.36</v>
      </c>
      <c r="P46" s="175">
        <v>0</v>
      </c>
      <c r="Q46" s="175">
        <f>ROUND(E46*P46,2)</f>
        <v>0</v>
      </c>
      <c r="R46" s="175" t="s">
        <v>135</v>
      </c>
      <c r="S46" s="175" t="s">
        <v>118</v>
      </c>
      <c r="T46" s="176" t="s">
        <v>136</v>
      </c>
      <c r="U46" s="162">
        <v>0.28299999999999997</v>
      </c>
      <c r="V46" s="162">
        <f>ROUND(E46*U46,2)</f>
        <v>127.09</v>
      </c>
      <c r="W46" s="162"/>
      <c r="X46" s="162" t="s">
        <v>119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120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41" t="s">
        <v>161</v>
      </c>
      <c r="D47" s="242"/>
      <c r="E47" s="242"/>
      <c r="F47" s="242"/>
      <c r="G47" s="24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122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43"/>
      <c r="D48" s="244"/>
      <c r="E48" s="244"/>
      <c r="F48" s="244"/>
      <c r="G48" s="244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53"/>
      <c r="Z48" s="153"/>
      <c r="AA48" s="153"/>
      <c r="AB48" s="153"/>
      <c r="AC48" s="153"/>
      <c r="AD48" s="153"/>
      <c r="AE48" s="153"/>
      <c r="AF48" s="153"/>
      <c r="AG48" s="153" t="s">
        <v>123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0">
        <v>16</v>
      </c>
      <c r="B49" s="171" t="s">
        <v>162</v>
      </c>
      <c r="C49" s="180" t="s">
        <v>163</v>
      </c>
      <c r="D49" s="172" t="s">
        <v>116</v>
      </c>
      <c r="E49" s="173">
        <v>449.09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5" t="s">
        <v>135</v>
      </c>
      <c r="S49" s="175" t="s">
        <v>118</v>
      </c>
      <c r="T49" s="176" t="s">
        <v>136</v>
      </c>
      <c r="U49" s="162">
        <v>0.08</v>
      </c>
      <c r="V49" s="162">
        <f>ROUND(E49*U49,2)</f>
        <v>35.93</v>
      </c>
      <c r="W49" s="162"/>
      <c r="X49" s="162" t="s">
        <v>119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120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41" t="s">
        <v>164</v>
      </c>
      <c r="D50" s="242"/>
      <c r="E50" s="242"/>
      <c r="F50" s="242"/>
      <c r="G50" s="24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53"/>
      <c r="Z50" s="153"/>
      <c r="AA50" s="153"/>
      <c r="AB50" s="153"/>
      <c r="AC50" s="153"/>
      <c r="AD50" s="153"/>
      <c r="AE50" s="153"/>
      <c r="AF50" s="153"/>
      <c r="AG50" s="153" t="s">
        <v>122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43"/>
      <c r="D51" s="244"/>
      <c r="E51" s="244"/>
      <c r="F51" s="244"/>
      <c r="G51" s="244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123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0">
        <v>17</v>
      </c>
      <c r="B52" s="171" t="s">
        <v>165</v>
      </c>
      <c r="C52" s="180" t="s">
        <v>166</v>
      </c>
      <c r="D52" s="172" t="s">
        <v>134</v>
      </c>
      <c r="E52" s="173">
        <v>1236.828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5">
        <v>0</v>
      </c>
      <c r="O52" s="175">
        <f>ROUND(E52*N52,2)</f>
        <v>0</v>
      </c>
      <c r="P52" s="175">
        <v>0</v>
      </c>
      <c r="Q52" s="175">
        <f>ROUND(E52*P52,2)</f>
        <v>0</v>
      </c>
      <c r="R52" s="175" t="s">
        <v>135</v>
      </c>
      <c r="S52" s="175" t="s">
        <v>118</v>
      </c>
      <c r="T52" s="176" t="s">
        <v>136</v>
      </c>
      <c r="U52" s="162">
        <v>0.34499999999999997</v>
      </c>
      <c r="V52" s="162">
        <f>ROUND(E52*U52,2)</f>
        <v>426.71</v>
      </c>
      <c r="W52" s="162"/>
      <c r="X52" s="162" t="s">
        <v>119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120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41" t="s">
        <v>167</v>
      </c>
      <c r="D53" s="242"/>
      <c r="E53" s="242"/>
      <c r="F53" s="242"/>
      <c r="G53" s="24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53"/>
      <c r="Z53" s="153"/>
      <c r="AA53" s="153"/>
      <c r="AB53" s="153"/>
      <c r="AC53" s="153"/>
      <c r="AD53" s="153"/>
      <c r="AE53" s="153"/>
      <c r="AF53" s="153"/>
      <c r="AG53" s="153" t="s">
        <v>122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77" t="str">
        <f>C53</f>
        <v>bez naložení do dopravní nádoby, ale s vyprázdněním dopravní nádoby na hromadu nebo na dopravní prostředek,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43"/>
      <c r="D54" s="244"/>
      <c r="E54" s="244"/>
      <c r="F54" s="244"/>
      <c r="G54" s="244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53"/>
      <c r="Z54" s="153"/>
      <c r="AA54" s="153"/>
      <c r="AB54" s="153"/>
      <c r="AC54" s="153"/>
      <c r="AD54" s="153"/>
      <c r="AE54" s="153"/>
      <c r="AF54" s="153"/>
      <c r="AG54" s="153" t="s">
        <v>123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0">
        <v>18</v>
      </c>
      <c r="B55" s="171" t="s">
        <v>168</v>
      </c>
      <c r="C55" s="180" t="s">
        <v>169</v>
      </c>
      <c r="D55" s="172" t="s">
        <v>134</v>
      </c>
      <c r="E55" s="173">
        <v>486.21600000000001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75">
        <v>0</v>
      </c>
      <c r="O55" s="175">
        <f>ROUND(E55*N55,2)</f>
        <v>0</v>
      </c>
      <c r="P55" s="175">
        <v>0</v>
      </c>
      <c r="Q55" s="175">
        <f>ROUND(E55*P55,2)</f>
        <v>0</v>
      </c>
      <c r="R55" s="175" t="s">
        <v>135</v>
      </c>
      <c r="S55" s="175" t="s">
        <v>118</v>
      </c>
      <c r="T55" s="176" t="s">
        <v>136</v>
      </c>
      <c r="U55" s="162">
        <v>1.0999999999999999E-2</v>
      </c>
      <c r="V55" s="162">
        <f>ROUND(E55*U55,2)</f>
        <v>5.35</v>
      </c>
      <c r="W55" s="162"/>
      <c r="X55" s="162" t="s">
        <v>119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120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41" t="s">
        <v>170</v>
      </c>
      <c r="D56" s="242"/>
      <c r="E56" s="242"/>
      <c r="F56" s="242"/>
      <c r="G56" s="24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53"/>
      <c r="Z56" s="153"/>
      <c r="AA56" s="153"/>
      <c r="AB56" s="153"/>
      <c r="AC56" s="153"/>
      <c r="AD56" s="153"/>
      <c r="AE56" s="153"/>
      <c r="AF56" s="153"/>
      <c r="AG56" s="153" t="s">
        <v>122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43"/>
      <c r="D57" s="244"/>
      <c r="E57" s="244"/>
      <c r="F57" s="244"/>
      <c r="G57" s="244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53"/>
      <c r="Z57" s="153"/>
      <c r="AA57" s="153"/>
      <c r="AB57" s="153"/>
      <c r="AC57" s="153"/>
      <c r="AD57" s="153"/>
      <c r="AE57" s="153"/>
      <c r="AF57" s="153"/>
      <c r="AG57" s="153" t="s">
        <v>123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70">
        <v>19</v>
      </c>
      <c r="B58" s="171" t="s">
        <v>171</v>
      </c>
      <c r="C58" s="180" t="s">
        <v>172</v>
      </c>
      <c r="D58" s="172" t="s">
        <v>134</v>
      </c>
      <c r="E58" s="173">
        <v>486.21600000000001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5" t="s">
        <v>135</v>
      </c>
      <c r="S58" s="175" t="s">
        <v>118</v>
      </c>
      <c r="T58" s="176" t="s">
        <v>136</v>
      </c>
      <c r="U58" s="162">
        <v>8.9999999999999993E-3</v>
      </c>
      <c r="V58" s="162">
        <f>ROUND(E58*U58,2)</f>
        <v>4.38</v>
      </c>
      <c r="W58" s="162"/>
      <c r="X58" s="162" t="s">
        <v>119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120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245"/>
      <c r="D59" s="246"/>
      <c r="E59" s="246"/>
      <c r="F59" s="246"/>
      <c r="G59" s="246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53"/>
      <c r="Z59" s="153"/>
      <c r="AA59" s="153"/>
      <c r="AB59" s="153"/>
      <c r="AC59" s="153"/>
      <c r="AD59" s="153"/>
      <c r="AE59" s="153"/>
      <c r="AF59" s="153"/>
      <c r="AG59" s="153" t="s">
        <v>123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70">
        <v>20</v>
      </c>
      <c r="B60" s="171" t="s">
        <v>173</v>
      </c>
      <c r="C60" s="180" t="s">
        <v>174</v>
      </c>
      <c r="D60" s="172" t="s">
        <v>134</v>
      </c>
      <c r="E60" s="173">
        <v>297.91199999999998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5" t="s">
        <v>135</v>
      </c>
      <c r="S60" s="175" t="s">
        <v>118</v>
      </c>
      <c r="T60" s="176" t="s">
        <v>136</v>
      </c>
      <c r="U60" s="162">
        <v>0.20200000000000001</v>
      </c>
      <c r="V60" s="162">
        <f>ROUND(E60*U60,2)</f>
        <v>60.18</v>
      </c>
      <c r="W60" s="162"/>
      <c r="X60" s="162" t="s">
        <v>119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120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41" t="s">
        <v>175</v>
      </c>
      <c r="D61" s="242"/>
      <c r="E61" s="242"/>
      <c r="F61" s="242"/>
      <c r="G61" s="24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53"/>
      <c r="Z61" s="153"/>
      <c r="AA61" s="153"/>
      <c r="AB61" s="153"/>
      <c r="AC61" s="153"/>
      <c r="AD61" s="153"/>
      <c r="AE61" s="153"/>
      <c r="AF61" s="153"/>
      <c r="AG61" s="153" t="s">
        <v>122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43"/>
      <c r="D62" s="244"/>
      <c r="E62" s="244"/>
      <c r="F62" s="244"/>
      <c r="G62" s="244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53"/>
      <c r="Z62" s="153"/>
      <c r="AA62" s="153"/>
      <c r="AB62" s="153"/>
      <c r="AC62" s="153"/>
      <c r="AD62" s="153"/>
      <c r="AE62" s="153"/>
      <c r="AF62" s="153"/>
      <c r="AG62" s="153" t="s">
        <v>123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0">
        <v>21</v>
      </c>
      <c r="B63" s="171" t="s">
        <v>176</v>
      </c>
      <c r="C63" s="180" t="s">
        <v>177</v>
      </c>
      <c r="D63" s="172" t="s">
        <v>134</v>
      </c>
      <c r="E63" s="173">
        <v>54.36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5" t="s">
        <v>135</v>
      </c>
      <c r="S63" s="175" t="s">
        <v>118</v>
      </c>
      <c r="T63" s="176" t="s">
        <v>136</v>
      </c>
      <c r="U63" s="162">
        <v>0.94</v>
      </c>
      <c r="V63" s="162">
        <f>ROUND(E63*U63,2)</f>
        <v>51.1</v>
      </c>
      <c r="W63" s="162"/>
      <c r="X63" s="162" t="s">
        <v>119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120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60"/>
      <c r="B64" s="161"/>
      <c r="C64" s="241" t="s">
        <v>178</v>
      </c>
      <c r="D64" s="242"/>
      <c r="E64" s="242"/>
      <c r="F64" s="242"/>
      <c r="G64" s="24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53"/>
      <c r="Z64" s="153"/>
      <c r="AA64" s="153"/>
      <c r="AB64" s="153"/>
      <c r="AC64" s="153"/>
      <c r="AD64" s="153"/>
      <c r="AE64" s="153"/>
      <c r="AF64" s="153"/>
      <c r="AG64" s="153" t="s">
        <v>122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77" t="str">
        <f>C64</f>
        <v>sypaninou z vhodných hornin tř. 1 - 4 nebo materiálem připraveným podél výkopu ve vzdálenosti do 3 m od jeho kraje, pro jakoukoliv hloubku výkopu a jakoukoliv míru zhutnění,</v>
      </c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43"/>
      <c r="D65" s="244"/>
      <c r="E65" s="244"/>
      <c r="F65" s="244"/>
      <c r="G65" s="244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3"/>
      <c r="Z65" s="153"/>
      <c r="AA65" s="153"/>
      <c r="AB65" s="153"/>
      <c r="AC65" s="153"/>
      <c r="AD65" s="153"/>
      <c r="AE65" s="153"/>
      <c r="AF65" s="153"/>
      <c r="AG65" s="153" t="s">
        <v>123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70">
        <v>22</v>
      </c>
      <c r="B66" s="171" t="s">
        <v>179</v>
      </c>
      <c r="C66" s="180" t="s">
        <v>180</v>
      </c>
      <c r="D66" s="172" t="s">
        <v>134</v>
      </c>
      <c r="E66" s="173">
        <v>452.7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 t="s">
        <v>135</v>
      </c>
      <c r="S66" s="175" t="s">
        <v>118</v>
      </c>
      <c r="T66" s="176" t="s">
        <v>136</v>
      </c>
      <c r="U66" s="162">
        <v>2.1949999999999998</v>
      </c>
      <c r="V66" s="162">
        <f>ROUND(E66*U66,2)</f>
        <v>993.68</v>
      </c>
      <c r="W66" s="162"/>
      <c r="X66" s="162" t="s">
        <v>119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120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60"/>
      <c r="B67" s="161"/>
      <c r="C67" s="241" t="s">
        <v>181</v>
      </c>
      <c r="D67" s="242"/>
      <c r="E67" s="242"/>
      <c r="F67" s="242"/>
      <c r="G67" s="24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53"/>
      <c r="Z67" s="153"/>
      <c r="AA67" s="153"/>
      <c r="AB67" s="153"/>
      <c r="AC67" s="153"/>
      <c r="AD67" s="153"/>
      <c r="AE67" s="153"/>
      <c r="AF67" s="153"/>
      <c r="AG67" s="153" t="s">
        <v>122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77" t="str">
        <f>C67</f>
        <v>sypaninou z vhodných hornin tř. 1 - 4 nebo materiálem, uloženým ve vzdálenosti do 30 m od vnějšího kraje objektu, pro jakoukoliv míru zhutnění,</v>
      </c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243"/>
      <c r="D68" s="244"/>
      <c r="E68" s="244"/>
      <c r="F68" s="244"/>
      <c r="G68" s="244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53"/>
      <c r="Z68" s="153"/>
      <c r="AA68" s="153"/>
      <c r="AB68" s="153"/>
      <c r="AC68" s="153"/>
      <c r="AD68" s="153"/>
      <c r="AE68" s="153"/>
      <c r="AF68" s="153"/>
      <c r="AG68" s="153" t="s">
        <v>123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0">
        <v>23</v>
      </c>
      <c r="B69" s="171" t="s">
        <v>182</v>
      </c>
      <c r="C69" s="180" t="s">
        <v>183</v>
      </c>
      <c r="D69" s="172" t="s">
        <v>134</v>
      </c>
      <c r="E69" s="173">
        <v>452.7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 t="s">
        <v>135</v>
      </c>
      <c r="S69" s="175" t="s">
        <v>118</v>
      </c>
      <c r="T69" s="176" t="s">
        <v>136</v>
      </c>
      <c r="U69" s="162">
        <v>0.997</v>
      </c>
      <c r="V69" s="162">
        <f>ROUND(E69*U69,2)</f>
        <v>451.34</v>
      </c>
      <c r="W69" s="162"/>
      <c r="X69" s="162" t="s">
        <v>119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120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60"/>
      <c r="B70" s="161"/>
      <c r="C70" s="241" t="s">
        <v>181</v>
      </c>
      <c r="D70" s="242"/>
      <c r="E70" s="242"/>
      <c r="F70" s="242"/>
      <c r="G70" s="24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122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77" t="str">
        <f>C70</f>
        <v>sypaninou z vhodných hornin tř. 1 - 4 nebo materiálem, uloženým ve vzdálenosti do 30 m od vnějšího kraje objektu, pro jakoukoliv míru zhutnění,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243"/>
      <c r="D71" s="244"/>
      <c r="E71" s="244"/>
      <c r="F71" s="244"/>
      <c r="G71" s="244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53"/>
      <c r="Z71" s="153"/>
      <c r="AA71" s="153"/>
      <c r="AB71" s="153"/>
      <c r="AC71" s="153"/>
      <c r="AD71" s="153"/>
      <c r="AE71" s="153"/>
      <c r="AF71" s="153"/>
      <c r="AG71" s="153" t="s">
        <v>123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70">
        <v>24</v>
      </c>
      <c r="B72" s="171" t="s">
        <v>184</v>
      </c>
      <c r="C72" s="180" t="s">
        <v>185</v>
      </c>
      <c r="D72" s="172" t="s">
        <v>134</v>
      </c>
      <c r="E72" s="173">
        <v>486.21600000000001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0</v>
      </c>
      <c r="O72" s="175">
        <f>ROUND(E72*N72,2)</f>
        <v>0</v>
      </c>
      <c r="P72" s="175">
        <v>0</v>
      </c>
      <c r="Q72" s="175">
        <f>ROUND(E72*P72,2)</f>
        <v>0</v>
      </c>
      <c r="R72" s="175" t="s">
        <v>135</v>
      </c>
      <c r="S72" s="175" t="s">
        <v>118</v>
      </c>
      <c r="T72" s="176" t="s">
        <v>136</v>
      </c>
      <c r="U72" s="162">
        <v>0</v>
      </c>
      <c r="V72" s="162">
        <f>ROUND(E72*U72,2)</f>
        <v>0</v>
      </c>
      <c r="W72" s="162"/>
      <c r="X72" s="162" t="s">
        <v>119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120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245"/>
      <c r="D73" s="246"/>
      <c r="E73" s="246"/>
      <c r="F73" s="246"/>
      <c r="G73" s="246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53"/>
      <c r="Z73" s="153"/>
      <c r="AA73" s="153"/>
      <c r="AB73" s="153"/>
      <c r="AC73" s="153"/>
      <c r="AD73" s="153"/>
      <c r="AE73" s="153"/>
      <c r="AF73" s="153"/>
      <c r="AG73" s="153" t="s">
        <v>123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70">
        <v>25</v>
      </c>
      <c r="B74" s="171" t="s">
        <v>186</v>
      </c>
      <c r="C74" s="180" t="s">
        <v>187</v>
      </c>
      <c r="D74" s="172" t="s">
        <v>116</v>
      </c>
      <c r="E74" s="173">
        <v>442.37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0</v>
      </c>
      <c r="O74" s="175">
        <f>ROUND(E74*N74,2)</f>
        <v>0</v>
      </c>
      <c r="P74" s="175">
        <v>0</v>
      </c>
      <c r="Q74" s="175">
        <f>ROUND(E74*P74,2)</f>
        <v>0</v>
      </c>
      <c r="R74" s="175" t="s">
        <v>135</v>
      </c>
      <c r="S74" s="175" t="s">
        <v>118</v>
      </c>
      <c r="T74" s="176" t="s">
        <v>136</v>
      </c>
      <c r="U74" s="162">
        <v>0.15</v>
      </c>
      <c r="V74" s="162">
        <f>ROUND(E74*U74,2)</f>
        <v>66.36</v>
      </c>
      <c r="W74" s="162"/>
      <c r="X74" s="162" t="s">
        <v>119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120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41" t="s">
        <v>188</v>
      </c>
      <c r="D75" s="242"/>
      <c r="E75" s="242"/>
      <c r="F75" s="242"/>
      <c r="G75" s="24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53"/>
      <c r="Z75" s="153"/>
      <c r="AA75" s="153"/>
      <c r="AB75" s="153"/>
      <c r="AC75" s="153"/>
      <c r="AD75" s="153"/>
      <c r="AE75" s="153"/>
      <c r="AF75" s="153"/>
      <c r="AG75" s="153" t="s">
        <v>122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77" t="str">
        <f>C75</f>
        <v>z rostlé horniny tř.1 - 4 pod násypy z hornin soudržných do 92% PS a hornin nesoudržných sypkých relativní ulehlosti I(d) do 0,8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43"/>
      <c r="D76" s="244"/>
      <c r="E76" s="244"/>
      <c r="F76" s="244"/>
      <c r="G76" s="244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3"/>
      <c r="Z76" s="153"/>
      <c r="AA76" s="153"/>
      <c r="AB76" s="153"/>
      <c r="AC76" s="153"/>
      <c r="AD76" s="153"/>
      <c r="AE76" s="153"/>
      <c r="AF76" s="153"/>
      <c r="AG76" s="153" t="s">
        <v>123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0">
        <v>26</v>
      </c>
      <c r="B77" s="171" t="s">
        <v>189</v>
      </c>
      <c r="C77" s="180" t="s">
        <v>190</v>
      </c>
      <c r="D77" s="172" t="s">
        <v>134</v>
      </c>
      <c r="E77" s="173">
        <v>51.5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5">
        <v>2.1</v>
      </c>
      <c r="O77" s="175">
        <f>ROUND(E77*N77,2)</f>
        <v>108.15</v>
      </c>
      <c r="P77" s="175">
        <v>0</v>
      </c>
      <c r="Q77" s="175">
        <f>ROUND(E77*P77,2)</f>
        <v>0</v>
      </c>
      <c r="R77" s="175" t="s">
        <v>191</v>
      </c>
      <c r="S77" s="175" t="s">
        <v>118</v>
      </c>
      <c r="T77" s="176" t="s">
        <v>136</v>
      </c>
      <c r="U77" s="162">
        <v>0.96499999999999997</v>
      </c>
      <c r="V77" s="162">
        <f>ROUND(E77*U77,2)</f>
        <v>49.7</v>
      </c>
      <c r="W77" s="162"/>
      <c r="X77" s="162" t="s">
        <v>119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120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45"/>
      <c r="D78" s="246"/>
      <c r="E78" s="246"/>
      <c r="F78" s="246"/>
      <c r="G78" s="246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3"/>
      <c r="Z78" s="153"/>
      <c r="AA78" s="153"/>
      <c r="AB78" s="153"/>
      <c r="AC78" s="153"/>
      <c r="AD78" s="153"/>
      <c r="AE78" s="153"/>
      <c r="AF78" s="153"/>
      <c r="AG78" s="153" t="s">
        <v>123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70">
        <v>27</v>
      </c>
      <c r="B79" s="171" t="s">
        <v>192</v>
      </c>
      <c r="C79" s="180" t="s">
        <v>193</v>
      </c>
      <c r="D79" s="172" t="s">
        <v>134</v>
      </c>
      <c r="E79" s="173">
        <v>18.12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5">
        <v>1.8907700000000001</v>
      </c>
      <c r="O79" s="175">
        <f>ROUND(E79*N79,2)</f>
        <v>34.26</v>
      </c>
      <c r="P79" s="175">
        <v>0</v>
      </c>
      <c r="Q79" s="175">
        <f>ROUND(E79*P79,2)</f>
        <v>0</v>
      </c>
      <c r="R79" s="175" t="s">
        <v>194</v>
      </c>
      <c r="S79" s="175" t="s">
        <v>118</v>
      </c>
      <c r="T79" s="176" t="s">
        <v>136</v>
      </c>
      <c r="U79" s="162">
        <v>1.6950000000000001</v>
      </c>
      <c r="V79" s="162">
        <f>ROUND(E79*U79,2)</f>
        <v>30.71</v>
      </c>
      <c r="W79" s="162"/>
      <c r="X79" s="162" t="s">
        <v>119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120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241" t="s">
        <v>195</v>
      </c>
      <c r="D80" s="242"/>
      <c r="E80" s="242"/>
      <c r="F80" s="242"/>
      <c r="G80" s="24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122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243"/>
      <c r="D81" s="244"/>
      <c r="E81" s="244"/>
      <c r="F81" s="244"/>
      <c r="G81" s="244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53"/>
      <c r="Z81" s="153"/>
      <c r="AA81" s="153"/>
      <c r="AB81" s="153"/>
      <c r="AC81" s="153"/>
      <c r="AD81" s="153"/>
      <c r="AE81" s="153"/>
      <c r="AF81" s="153"/>
      <c r="AG81" s="153" t="s">
        <v>123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0">
        <v>28</v>
      </c>
      <c r="B82" s="171" t="s">
        <v>196</v>
      </c>
      <c r="C82" s="180" t="s">
        <v>197</v>
      </c>
      <c r="D82" s="172" t="s">
        <v>198</v>
      </c>
      <c r="E82" s="173">
        <v>151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0</v>
      </c>
      <c r="O82" s="175">
        <f>ROUND(E82*N82,2)</f>
        <v>0</v>
      </c>
      <c r="P82" s="175">
        <v>0</v>
      </c>
      <c r="Q82" s="175">
        <f>ROUND(E82*P82,2)</f>
        <v>0</v>
      </c>
      <c r="R82" s="175" t="s">
        <v>194</v>
      </c>
      <c r="S82" s="175" t="s">
        <v>118</v>
      </c>
      <c r="T82" s="176" t="s">
        <v>136</v>
      </c>
      <c r="U82" s="162">
        <v>2.5999999999999999E-2</v>
      </c>
      <c r="V82" s="162">
        <f>ROUND(E82*U82,2)</f>
        <v>3.93</v>
      </c>
      <c r="W82" s="162"/>
      <c r="X82" s="162" t="s">
        <v>119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120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45"/>
      <c r="D83" s="246"/>
      <c r="E83" s="246"/>
      <c r="F83" s="246"/>
      <c r="G83" s="246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53"/>
      <c r="Z83" s="153"/>
      <c r="AA83" s="153"/>
      <c r="AB83" s="153"/>
      <c r="AC83" s="153"/>
      <c r="AD83" s="153"/>
      <c r="AE83" s="153"/>
      <c r="AF83" s="153"/>
      <c r="AG83" s="153" t="s">
        <v>123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0">
        <v>29</v>
      </c>
      <c r="B84" s="171" t="s">
        <v>199</v>
      </c>
      <c r="C84" s="180" t="s">
        <v>200</v>
      </c>
      <c r="D84" s="172" t="s">
        <v>198</v>
      </c>
      <c r="E84" s="173">
        <v>151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5">
        <v>5.0000000000000002E-5</v>
      </c>
      <c r="O84" s="175">
        <f>ROUND(E84*N84,2)</f>
        <v>0.01</v>
      </c>
      <c r="P84" s="175">
        <v>0</v>
      </c>
      <c r="Q84" s="175">
        <f>ROUND(E84*P84,2)</f>
        <v>0</v>
      </c>
      <c r="R84" s="175" t="s">
        <v>194</v>
      </c>
      <c r="S84" s="175" t="s">
        <v>118</v>
      </c>
      <c r="T84" s="176" t="s">
        <v>136</v>
      </c>
      <c r="U84" s="162">
        <v>3.4000000000000002E-2</v>
      </c>
      <c r="V84" s="162">
        <f>ROUND(E84*U84,2)</f>
        <v>5.13</v>
      </c>
      <c r="W84" s="162"/>
      <c r="X84" s="162" t="s">
        <v>119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120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245"/>
      <c r="D85" s="246"/>
      <c r="E85" s="246"/>
      <c r="F85" s="246"/>
      <c r="G85" s="246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53"/>
      <c r="Z85" s="153"/>
      <c r="AA85" s="153"/>
      <c r="AB85" s="153"/>
      <c r="AC85" s="153"/>
      <c r="AD85" s="153"/>
      <c r="AE85" s="153"/>
      <c r="AF85" s="153"/>
      <c r="AG85" s="153" t="s">
        <v>123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0">
        <v>30</v>
      </c>
      <c r="B86" s="171" t="s">
        <v>201</v>
      </c>
      <c r="C86" s="180" t="s">
        <v>202</v>
      </c>
      <c r="D86" s="172" t="s">
        <v>198</v>
      </c>
      <c r="E86" s="173">
        <v>246.4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0</v>
      </c>
      <c r="O86" s="175">
        <f>ROUND(E86*N86,2)</f>
        <v>0</v>
      </c>
      <c r="P86" s="175">
        <v>0</v>
      </c>
      <c r="Q86" s="175">
        <f>ROUND(E86*P86,2)</f>
        <v>0</v>
      </c>
      <c r="R86" s="175" t="s">
        <v>117</v>
      </c>
      <c r="S86" s="175" t="s">
        <v>118</v>
      </c>
      <c r="T86" s="176" t="s">
        <v>118</v>
      </c>
      <c r="U86" s="162">
        <v>3.6999999999999998E-2</v>
      </c>
      <c r="V86" s="162">
        <f>ROUND(E86*U86,2)</f>
        <v>9.1199999999999992</v>
      </c>
      <c r="W86" s="162"/>
      <c r="X86" s="162" t="s">
        <v>119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120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241" t="s">
        <v>203</v>
      </c>
      <c r="D87" s="242"/>
      <c r="E87" s="242"/>
      <c r="F87" s="242"/>
      <c r="G87" s="24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53"/>
      <c r="Z87" s="153"/>
      <c r="AA87" s="153"/>
      <c r="AB87" s="153"/>
      <c r="AC87" s="153"/>
      <c r="AD87" s="153"/>
      <c r="AE87" s="153"/>
      <c r="AF87" s="153"/>
      <c r="AG87" s="153" t="s">
        <v>122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243"/>
      <c r="D88" s="244"/>
      <c r="E88" s="244"/>
      <c r="F88" s="244"/>
      <c r="G88" s="244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53"/>
      <c r="Z88" s="153"/>
      <c r="AA88" s="153"/>
      <c r="AB88" s="153"/>
      <c r="AC88" s="153"/>
      <c r="AD88" s="153"/>
      <c r="AE88" s="153"/>
      <c r="AF88" s="153"/>
      <c r="AG88" s="153" t="s">
        <v>123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0">
        <v>31</v>
      </c>
      <c r="B89" s="171" t="s">
        <v>204</v>
      </c>
      <c r="C89" s="180" t="s">
        <v>205</v>
      </c>
      <c r="D89" s="172" t="s">
        <v>134</v>
      </c>
      <c r="E89" s="173">
        <v>54.36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5">
        <v>1.7</v>
      </c>
      <c r="O89" s="175">
        <f>ROUND(E89*N89,2)</f>
        <v>92.41</v>
      </c>
      <c r="P89" s="175">
        <v>0</v>
      </c>
      <c r="Q89" s="175">
        <f>ROUND(E89*P89,2)</f>
        <v>0</v>
      </c>
      <c r="R89" s="175"/>
      <c r="S89" s="175" t="s">
        <v>206</v>
      </c>
      <c r="T89" s="176" t="s">
        <v>136</v>
      </c>
      <c r="U89" s="162">
        <v>1.59</v>
      </c>
      <c r="V89" s="162">
        <f>ROUND(E89*U89,2)</f>
        <v>86.43</v>
      </c>
      <c r="W89" s="162"/>
      <c r="X89" s="162" t="s">
        <v>119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120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245"/>
      <c r="D90" s="246"/>
      <c r="E90" s="246"/>
      <c r="F90" s="246"/>
      <c r="G90" s="246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53"/>
      <c r="Z90" s="153"/>
      <c r="AA90" s="153"/>
      <c r="AB90" s="153"/>
      <c r="AC90" s="153"/>
      <c r="AD90" s="153"/>
      <c r="AE90" s="153"/>
      <c r="AF90" s="153"/>
      <c r="AG90" s="153" t="s">
        <v>123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70">
        <v>32</v>
      </c>
      <c r="B91" s="171" t="s">
        <v>207</v>
      </c>
      <c r="C91" s="180" t="s">
        <v>208</v>
      </c>
      <c r="D91" s="172" t="s">
        <v>116</v>
      </c>
      <c r="E91" s="173">
        <v>113.01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5">
        <v>3.0000000000000001E-5</v>
      </c>
      <c r="O91" s="175">
        <f>ROUND(E91*N91,2)</f>
        <v>0</v>
      </c>
      <c r="P91" s="175">
        <v>0</v>
      </c>
      <c r="Q91" s="175">
        <f>ROUND(E91*P91,2)</f>
        <v>0</v>
      </c>
      <c r="R91" s="175" t="s">
        <v>209</v>
      </c>
      <c r="S91" s="175" t="s">
        <v>118</v>
      </c>
      <c r="T91" s="176" t="s">
        <v>118</v>
      </c>
      <c r="U91" s="162">
        <v>0.06</v>
      </c>
      <c r="V91" s="162">
        <f>ROUND(E91*U91,2)</f>
        <v>6.78</v>
      </c>
      <c r="W91" s="162"/>
      <c r="X91" s="162" t="s">
        <v>210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211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245"/>
      <c r="D92" s="246"/>
      <c r="E92" s="246"/>
      <c r="F92" s="246"/>
      <c r="G92" s="246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3"/>
      <c r="Z92" s="153"/>
      <c r="AA92" s="153"/>
      <c r="AB92" s="153"/>
      <c r="AC92" s="153"/>
      <c r="AD92" s="153"/>
      <c r="AE92" s="153"/>
      <c r="AF92" s="153"/>
      <c r="AG92" s="153" t="s">
        <v>123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164" t="s">
        <v>112</v>
      </c>
      <c r="B93" s="165" t="s">
        <v>61</v>
      </c>
      <c r="C93" s="179" t="s">
        <v>62</v>
      </c>
      <c r="D93" s="166"/>
      <c r="E93" s="167"/>
      <c r="F93" s="168"/>
      <c r="G93" s="168">
        <f>SUMIF(AG94:AG144,"&lt;&gt;NOR",G94:G144)</f>
        <v>0</v>
      </c>
      <c r="H93" s="168"/>
      <c r="I93" s="168">
        <f>SUM(I94:I144)</f>
        <v>0</v>
      </c>
      <c r="J93" s="168"/>
      <c r="K93" s="168">
        <f>SUM(K94:K144)</f>
        <v>0</v>
      </c>
      <c r="L93" s="168"/>
      <c r="M93" s="168">
        <f>SUM(M94:M144)</f>
        <v>0</v>
      </c>
      <c r="N93" s="168"/>
      <c r="O93" s="168">
        <f>SUM(O94:O144)</f>
        <v>511.65999999999991</v>
      </c>
      <c r="P93" s="168"/>
      <c r="Q93" s="168">
        <f>SUM(Q94:Q144)</f>
        <v>0</v>
      </c>
      <c r="R93" s="168"/>
      <c r="S93" s="168"/>
      <c r="T93" s="169"/>
      <c r="U93" s="163"/>
      <c r="V93" s="163">
        <f>SUM(V94:V144)</f>
        <v>3030.41</v>
      </c>
      <c r="W93" s="163"/>
      <c r="X93" s="163"/>
      <c r="AG93" t="s">
        <v>113</v>
      </c>
    </row>
    <row r="94" spans="1:60" ht="22.5" outlineLevel="1" x14ac:dyDescent="0.2">
      <c r="A94" s="170">
        <v>33</v>
      </c>
      <c r="B94" s="171" t="s">
        <v>212</v>
      </c>
      <c r="C94" s="180" t="s">
        <v>213</v>
      </c>
      <c r="D94" s="172" t="s">
        <v>134</v>
      </c>
      <c r="E94" s="173">
        <v>36.35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2.6262799999999999</v>
      </c>
      <c r="O94" s="175">
        <f>ROUND(E94*N94,2)</f>
        <v>95.47</v>
      </c>
      <c r="P94" s="175">
        <v>0</v>
      </c>
      <c r="Q94" s="175">
        <f>ROUND(E94*P94,2)</f>
        <v>0</v>
      </c>
      <c r="R94" s="175" t="s">
        <v>214</v>
      </c>
      <c r="S94" s="175" t="s">
        <v>118</v>
      </c>
      <c r="T94" s="176" t="s">
        <v>118</v>
      </c>
      <c r="U94" s="162">
        <v>1.052</v>
      </c>
      <c r="V94" s="162">
        <f>ROUND(E94*U94,2)</f>
        <v>38.24</v>
      </c>
      <c r="W94" s="162"/>
      <c r="X94" s="162" t="s">
        <v>119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120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245"/>
      <c r="D95" s="246"/>
      <c r="E95" s="246"/>
      <c r="F95" s="246"/>
      <c r="G95" s="246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53"/>
      <c r="Z95" s="153"/>
      <c r="AA95" s="153"/>
      <c r="AB95" s="153"/>
      <c r="AC95" s="153"/>
      <c r="AD95" s="153"/>
      <c r="AE95" s="153"/>
      <c r="AF95" s="153"/>
      <c r="AG95" s="153" t="s">
        <v>123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70">
        <v>34</v>
      </c>
      <c r="B96" s="171" t="s">
        <v>215</v>
      </c>
      <c r="C96" s="180" t="s">
        <v>216</v>
      </c>
      <c r="D96" s="172" t="s">
        <v>116</v>
      </c>
      <c r="E96" s="173">
        <v>18.399999999999999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5">
        <v>3.9050000000000001E-2</v>
      </c>
      <c r="O96" s="175">
        <f>ROUND(E96*N96,2)</f>
        <v>0.72</v>
      </c>
      <c r="P96" s="175">
        <v>0</v>
      </c>
      <c r="Q96" s="175">
        <f>ROUND(E96*P96,2)</f>
        <v>0</v>
      </c>
      <c r="R96" s="175" t="s">
        <v>214</v>
      </c>
      <c r="S96" s="175" t="s">
        <v>118</v>
      </c>
      <c r="T96" s="176" t="s">
        <v>118</v>
      </c>
      <c r="U96" s="162">
        <v>0.45</v>
      </c>
      <c r="V96" s="162">
        <f>ROUND(E96*U96,2)</f>
        <v>8.2799999999999994</v>
      </c>
      <c r="W96" s="162"/>
      <c r="X96" s="162" t="s">
        <v>119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120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241" t="s">
        <v>217</v>
      </c>
      <c r="D97" s="242"/>
      <c r="E97" s="242"/>
      <c r="F97" s="242"/>
      <c r="G97" s="24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53"/>
      <c r="Z97" s="153"/>
      <c r="AA97" s="153"/>
      <c r="AB97" s="153"/>
      <c r="AC97" s="153"/>
      <c r="AD97" s="153"/>
      <c r="AE97" s="153"/>
      <c r="AF97" s="153"/>
      <c r="AG97" s="153" t="s">
        <v>122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243"/>
      <c r="D98" s="244"/>
      <c r="E98" s="244"/>
      <c r="F98" s="244"/>
      <c r="G98" s="244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53"/>
      <c r="Z98" s="153"/>
      <c r="AA98" s="153"/>
      <c r="AB98" s="153"/>
      <c r="AC98" s="153"/>
      <c r="AD98" s="153"/>
      <c r="AE98" s="153"/>
      <c r="AF98" s="153"/>
      <c r="AG98" s="153" t="s">
        <v>123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0">
        <v>35</v>
      </c>
      <c r="B99" s="171" t="s">
        <v>218</v>
      </c>
      <c r="C99" s="180" t="s">
        <v>219</v>
      </c>
      <c r="D99" s="172" t="s">
        <v>116</v>
      </c>
      <c r="E99" s="173">
        <v>18.399999999999999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5" t="s">
        <v>214</v>
      </c>
      <c r="S99" s="175" t="s">
        <v>118</v>
      </c>
      <c r="T99" s="176" t="s">
        <v>118</v>
      </c>
      <c r="U99" s="162">
        <v>0.32</v>
      </c>
      <c r="V99" s="162">
        <f>ROUND(E99*U99,2)</f>
        <v>5.89</v>
      </c>
      <c r="W99" s="162"/>
      <c r="X99" s="162" t="s">
        <v>119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120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241" t="s">
        <v>217</v>
      </c>
      <c r="D100" s="242"/>
      <c r="E100" s="242"/>
      <c r="F100" s="242"/>
      <c r="G100" s="24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122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243"/>
      <c r="D101" s="244"/>
      <c r="E101" s="244"/>
      <c r="F101" s="244"/>
      <c r="G101" s="244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123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70">
        <v>36</v>
      </c>
      <c r="B102" s="171" t="s">
        <v>220</v>
      </c>
      <c r="C102" s="180" t="s">
        <v>221</v>
      </c>
      <c r="D102" s="172" t="s">
        <v>134</v>
      </c>
      <c r="E102" s="173">
        <v>128.69999999999999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5">
        <v>2.59138</v>
      </c>
      <c r="O102" s="175">
        <f>ROUND(E102*N102,2)</f>
        <v>333.51</v>
      </c>
      <c r="P102" s="175">
        <v>0</v>
      </c>
      <c r="Q102" s="175">
        <f>ROUND(E102*P102,2)</f>
        <v>0</v>
      </c>
      <c r="R102" s="175" t="s">
        <v>214</v>
      </c>
      <c r="S102" s="175" t="s">
        <v>118</v>
      </c>
      <c r="T102" s="176" t="s">
        <v>118</v>
      </c>
      <c r="U102" s="162">
        <v>4.1929999999999996</v>
      </c>
      <c r="V102" s="162">
        <f>ROUND(E102*U102,2)</f>
        <v>539.64</v>
      </c>
      <c r="W102" s="162"/>
      <c r="X102" s="162" t="s">
        <v>119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120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60"/>
      <c r="B103" s="161"/>
      <c r="C103" s="241" t="s">
        <v>222</v>
      </c>
      <c r="D103" s="242"/>
      <c r="E103" s="242"/>
      <c r="F103" s="242"/>
      <c r="G103" s="24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122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77" t="str">
        <f>C103</f>
        <v>čistíren odpadních vod (mimo budovy), nádrží, vodojemů, žlabů nebo kanálů, včetně pomocného pracovního lešení o výšce podlahy do 1900 mm a pro zatížení do 1,5 kPa,</v>
      </c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243"/>
      <c r="D104" s="244"/>
      <c r="E104" s="244"/>
      <c r="F104" s="244"/>
      <c r="G104" s="244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123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70">
        <v>37</v>
      </c>
      <c r="B105" s="171" t="s">
        <v>223</v>
      </c>
      <c r="C105" s="180" t="s">
        <v>224</v>
      </c>
      <c r="D105" s="172" t="s">
        <v>116</v>
      </c>
      <c r="E105" s="173">
        <v>476.8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75">
        <v>6.5350000000000005E-2</v>
      </c>
      <c r="O105" s="175">
        <f>ROUND(E105*N105,2)</f>
        <v>31.16</v>
      </c>
      <c r="P105" s="175">
        <v>0</v>
      </c>
      <c r="Q105" s="175">
        <f>ROUND(E105*P105,2)</f>
        <v>0</v>
      </c>
      <c r="R105" s="175" t="s">
        <v>214</v>
      </c>
      <c r="S105" s="175" t="s">
        <v>118</v>
      </c>
      <c r="T105" s="176" t="s">
        <v>136</v>
      </c>
      <c r="U105" s="162">
        <v>1.72</v>
      </c>
      <c r="V105" s="162">
        <f>ROUND(E105*U105,2)</f>
        <v>820.1</v>
      </c>
      <c r="W105" s="162"/>
      <c r="X105" s="162" t="s">
        <v>119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120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241" t="s">
        <v>225</v>
      </c>
      <c r="D106" s="242"/>
      <c r="E106" s="242"/>
      <c r="F106" s="242"/>
      <c r="G106" s="24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122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/>
      <c r="B107" s="161"/>
      <c r="C107" s="249" t="s">
        <v>226</v>
      </c>
      <c r="D107" s="250"/>
      <c r="E107" s="250"/>
      <c r="F107" s="250"/>
      <c r="G107" s="250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122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49" t="s">
        <v>227</v>
      </c>
      <c r="D108" s="250"/>
      <c r="E108" s="250"/>
      <c r="F108" s="250"/>
      <c r="G108" s="250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122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243"/>
      <c r="D109" s="244"/>
      <c r="E109" s="244"/>
      <c r="F109" s="244"/>
      <c r="G109" s="244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123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70">
        <v>38</v>
      </c>
      <c r="B110" s="171" t="s">
        <v>228</v>
      </c>
      <c r="C110" s="180" t="s">
        <v>229</v>
      </c>
      <c r="D110" s="172" t="s">
        <v>116</v>
      </c>
      <c r="E110" s="173">
        <v>476.8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75">
        <v>0</v>
      </c>
      <c r="O110" s="175">
        <f>ROUND(E110*N110,2)</f>
        <v>0</v>
      </c>
      <c r="P110" s="175">
        <v>0</v>
      </c>
      <c r="Q110" s="175">
        <f>ROUND(E110*P110,2)</f>
        <v>0</v>
      </c>
      <c r="R110" s="175" t="s">
        <v>214</v>
      </c>
      <c r="S110" s="175" t="s">
        <v>118</v>
      </c>
      <c r="T110" s="176" t="s">
        <v>136</v>
      </c>
      <c r="U110" s="162">
        <v>0.65</v>
      </c>
      <c r="V110" s="162">
        <f>ROUND(E110*U110,2)</f>
        <v>309.92</v>
      </c>
      <c r="W110" s="162"/>
      <c r="X110" s="162" t="s">
        <v>119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120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241" t="s">
        <v>225</v>
      </c>
      <c r="D111" s="242"/>
      <c r="E111" s="242"/>
      <c r="F111" s="242"/>
      <c r="G111" s="24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122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49" t="s">
        <v>226</v>
      </c>
      <c r="D112" s="250"/>
      <c r="E112" s="250"/>
      <c r="F112" s="250"/>
      <c r="G112" s="250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122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249" t="s">
        <v>227</v>
      </c>
      <c r="D113" s="250"/>
      <c r="E113" s="250"/>
      <c r="F113" s="250"/>
      <c r="G113" s="250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122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243"/>
      <c r="D114" s="244"/>
      <c r="E114" s="244"/>
      <c r="F114" s="244"/>
      <c r="G114" s="244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123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70">
        <v>39</v>
      </c>
      <c r="B115" s="171" t="s">
        <v>230</v>
      </c>
      <c r="C115" s="180" t="s">
        <v>231</v>
      </c>
      <c r="D115" s="172" t="s">
        <v>232</v>
      </c>
      <c r="E115" s="173">
        <v>46.708770000000001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1.02535</v>
      </c>
      <c r="O115" s="175">
        <f>ROUND(E115*N115,2)</f>
        <v>47.89</v>
      </c>
      <c r="P115" s="175">
        <v>0</v>
      </c>
      <c r="Q115" s="175">
        <f>ROUND(E115*P115,2)</f>
        <v>0</v>
      </c>
      <c r="R115" s="175" t="s">
        <v>214</v>
      </c>
      <c r="S115" s="175" t="s">
        <v>118</v>
      </c>
      <c r="T115" s="176" t="s">
        <v>118</v>
      </c>
      <c r="U115" s="162">
        <v>22.07</v>
      </c>
      <c r="V115" s="162">
        <f>ROUND(E115*U115,2)</f>
        <v>1030.8599999999999</v>
      </c>
      <c r="W115" s="162"/>
      <c r="X115" s="162" t="s">
        <v>119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120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60"/>
      <c r="B116" s="161"/>
      <c r="C116" s="241" t="s">
        <v>233</v>
      </c>
      <c r="D116" s="242"/>
      <c r="E116" s="242"/>
      <c r="F116" s="242"/>
      <c r="G116" s="24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122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77" t="str">
        <f>C116</f>
        <v>čistíren odpadních vod (mimo budovy), nádrží, vodojemů, žlabů nebo kanálů , včetně pomocného pracovního lešení o výšce podlahy do 1900 mm a pro zatížení do 1,5 kPa,</v>
      </c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243"/>
      <c r="D117" s="244"/>
      <c r="E117" s="244"/>
      <c r="F117" s="244"/>
      <c r="G117" s="244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123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70">
        <v>40</v>
      </c>
      <c r="B118" s="171" t="s">
        <v>234</v>
      </c>
      <c r="C118" s="180" t="s">
        <v>235</v>
      </c>
      <c r="D118" s="172" t="s">
        <v>116</v>
      </c>
      <c r="E118" s="173">
        <v>170.04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7.5399999999999998E-3</v>
      </c>
      <c r="O118" s="175">
        <f>ROUND(E118*N118,2)</f>
        <v>1.28</v>
      </c>
      <c r="P118" s="175">
        <v>0</v>
      </c>
      <c r="Q118" s="175">
        <f>ROUND(E118*P118,2)</f>
        <v>0</v>
      </c>
      <c r="R118" s="175" t="s">
        <v>236</v>
      </c>
      <c r="S118" s="175" t="s">
        <v>118</v>
      </c>
      <c r="T118" s="176" t="s">
        <v>118</v>
      </c>
      <c r="U118" s="162">
        <v>0.67600000000000005</v>
      </c>
      <c r="V118" s="162">
        <f>ROUND(E118*U118,2)</f>
        <v>114.95</v>
      </c>
      <c r="W118" s="162"/>
      <c r="X118" s="162" t="s">
        <v>119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120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60"/>
      <c r="B119" s="161"/>
      <c r="C119" s="241" t="s">
        <v>237</v>
      </c>
      <c r="D119" s="242"/>
      <c r="E119" s="242"/>
      <c r="F119" s="242"/>
      <c r="G119" s="24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122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77" t="str">
        <f>C119</f>
        <v>výšky do 4 m se zesílením dna bednění podle hodnoty zatížení betonovou směsí a výztuží. Bez pomocného lešení.</v>
      </c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243"/>
      <c r="D120" s="244"/>
      <c r="E120" s="244"/>
      <c r="F120" s="244"/>
      <c r="G120" s="244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123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70">
        <v>41</v>
      </c>
      <c r="B121" s="171" t="s">
        <v>238</v>
      </c>
      <c r="C121" s="180" t="s">
        <v>239</v>
      </c>
      <c r="D121" s="172" t="s">
        <v>116</v>
      </c>
      <c r="E121" s="173">
        <v>170.04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5">
        <v>0</v>
      </c>
      <c r="O121" s="175">
        <f>ROUND(E121*N121,2)</f>
        <v>0</v>
      </c>
      <c r="P121" s="175">
        <v>0</v>
      </c>
      <c r="Q121" s="175">
        <f>ROUND(E121*P121,2)</f>
        <v>0</v>
      </c>
      <c r="R121" s="175" t="s">
        <v>236</v>
      </c>
      <c r="S121" s="175" t="s">
        <v>118</v>
      </c>
      <c r="T121" s="176" t="s">
        <v>118</v>
      </c>
      <c r="U121" s="162">
        <v>0.23</v>
      </c>
      <c r="V121" s="162">
        <f>ROUND(E121*U121,2)</f>
        <v>39.11</v>
      </c>
      <c r="W121" s="162"/>
      <c r="X121" s="162" t="s">
        <v>119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120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41" t="s">
        <v>237</v>
      </c>
      <c r="D122" s="242"/>
      <c r="E122" s="242"/>
      <c r="F122" s="242"/>
      <c r="G122" s="24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122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77" t="str">
        <f>C122</f>
        <v>výšky do 4 m se zesílením dna bednění podle hodnoty zatížení betonovou směsí a výztuží. Bez pomocného lešení.</v>
      </c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243"/>
      <c r="D123" s="244"/>
      <c r="E123" s="244"/>
      <c r="F123" s="244"/>
      <c r="G123" s="244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123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70">
        <v>42</v>
      </c>
      <c r="B124" s="171" t="s">
        <v>240</v>
      </c>
      <c r="C124" s="180" t="s">
        <v>241</v>
      </c>
      <c r="D124" s="172" t="s">
        <v>198</v>
      </c>
      <c r="E124" s="173">
        <v>61.8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9.5E-4</v>
      </c>
      <c r="O124" s="175">
        <f>ROUND(E124*N124,2)</f>
        <v>0.06</v>
      </c>
      <c r="P124" s="175">
        <v>0</v>
      </c>
      <c r="Q124" s="175">
        <f>ROUND(E124*P124,2)</f>
        <v>0</v>
      </c>
      <c r="R124" s="175" t="s">
        <v>214</v>
      </c>
      <c r="S124" s="175" t="s">
        <v>118</v>
      </c>
      <c r="T124" s="176" t="s">
        <v>118</v>
      </c>
      <c r="U124" s="162">
        <v>0.1</v>
      </c>
      <c r="V124" s="162">
        <f>ROUND(E124*U124,2)</f>
        <v>6.18</v>
      </c>
      <c r="W124" s="162"/>
      <c r="X124" s="162" t="s">
        <v>119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120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245"/>
      <c r="D125" s="246"/>
      <c r="E125" s="246"/>
      <c r="F125" s="246"/>
      <c r="G125" s="246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123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70">
        <v>43</v>
      </c>
      <c r="B126" s="171" t="s">
        <v>242</v>
      </c>
      <c r="C126" s="180" t="s">
        <v>243</v>
      </c>
      <c r="D126" s="172" t="s">
        <v>198</v>
      </c>
      <c r="E126" s="173">
        <v>21</v>
      </c>
      <c r="F126" s="174"/>
      <c r="G126" s="175">
        <f>ROUND(E126*F126,2)</f>
        <v>0</v>
      </c>
      <c r="H126" s="174"/>
      <c r="I126" s="175">
        <f>ROUND(E126*H126,2)</f>
        <v>0</v>
      </c>
      <c r="J126" s="174"/>
      <c r="K126" s="175">
        <f>ROUND(E126*J126,2)</f>
        <v>0</v>
      </c>
      <c r="L126" s="175">
        <v>21</v>
      </c>
      <c r="M126" s="175">
        <f>G126*(1+L126/100)</f>
        <v>0</v>
      </c>
      <c r="N126" s="175">
        <v>7.3999999999999999E-4</v>
      </c>
      <c r="O126" s="175">
        <f>ROUND(E126*N126,2)</f>
        <v>0.02</v>
      </c>
      <c r="P126" s="175">
        <v>0</v>
      </c>
      <c r="Q126" s="175">
        <f>ROUND(E126*P126,2)</f>
        <v>0</v>
      </c>
      <c r="R126" s="175" t="s">
        <v>214</v>
      </c>
      <c r="S126" s="175" t="s">
        <v>118</v>
      </c>
      <c r="T126" s="176" t="s">
        <v>118</v>
      </c>
      <c r="U126" s="162">
        <v>0.05</v>
      </c>
      <c r="V126" s="162">
        <f>ROUND(E126*U126,2)</f>
        <v>1.05</v>
      </c>
      <c r="W126" s="162"/>
      <c r="X126" s="162" t="s">
        <v>119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120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245"/>
      <c r="D127" s="246"/>
      <c r="E127" s="246"/>
      <c r="F127" s="246"/>
      <c r="G127" s="246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123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70">
        <v>44</v>
      </c>
      <c r="B128" s="171" t="s">
        <v>244</v>
      </c>
      <c r="C128" s="180" t="s">
        <v>245</v>
      </c>
      <c r="D128" s="172" t="s">
        <v>116</v>
      </c>
      <c r="E128" s="173">
        <v>170.04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21</v>
      </c>
      <c r="M128" s="175">
        <f>G128*(1+L128/100)</f>
        <v>0</v>
      </c>
      <c r="N128" s="175">
        <v>1.0000000000000001E-5</v>
      </c>
      <c r="O128" s="175">
        <f>ROUND(E128*N128,2)</f>
        <v>0</v>
      </c>
      <c r="P128" s="175">
        <v>0</v>
      </c>
      <c r="Q128" s="175">
        <f>ROUND(E128*P128,2)</f>
        <v>0</v>
      </c>
      <c r="R128" s="175" t="s">
        <v>214</v>
      </c>
      <c r="S128" s="175" t="s">
        <v>118</v>
      </c>
      <c r="T128" s="176" t="s">
        <v>136</v>
      </c>
      <c r="U128" s="162">
        <v>0.17100000000000001</v>
      </c>
      <c r="V128" s="162">
        <f>ROUND(E128*U128,2)</f>
        <v>29.08</v>
      </c>
      <c r="W128" s="162"/>
      <c r="X128" s="162" t="s">
        <v>119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120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241" t="s">
        <v>246</v>
      </c>
      <c r="D129" s="242"/>
      <c r="E129" s="242"/>
      <c r="F129" s="242"/>
      <c r="G129" s="24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122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60"/>
      <c r="B130" s="161"/>
      <c r="C130" s="243"/>
      <c r="D130" s="244"/>
      <c r="E130" s="244"/>
      <c r="F130" s="244"/>
      <c r="G130" s="244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123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70">
        <v>45</v>
      </c>
      <c r="B131" s="171" t="s">
        <v>247</v>
      </c>
      <c r="C131" s="180" t="s">
        <v>248</v>
      </c>
      <c r="D131" s="172" t="s">
        <v>116</v>
      </c>
      <c r="E131" s="173">
        <v>215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75">
        <v>0</v>
      </c>
      <c r="O131" s="175">
        <f>ROUND(E131*N131,2)</f>
        <v>0</v>
      </c>
      <c r="P131" s="175">
        <v>0</v>
      </c>
      <c r="Q131" s="175">
        <f>ROUND(E131*P131,2)</f>
        <v>0</v>
      </c>
      <c r="R131" s="175" t="s">
        <v>249</v>
      </c>
      <c r="S131" s="175" t="s">
        <v>118</v>
      </c>
      <c r="T131" s="176" t="s">
        <v>136</v>
      </c>
      <c r="U131" s="162">
        <v>3.5999999999999997E-2</v>
      </c>
      <c r="V131" s="162">
        <f>ROUND(E131*U131,2)</f>
        <v>7.74</v>
      </c>
      <c r="W131" s="162"/>
      <c r="X131" s="162" t="s">
        <v>119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120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245"/>
      <c r="D132" s="246"/>
      <c r="E132" s="246"/>
      <c r="F132" s="246"/>
      <c r="G132" s="246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123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ht="22.5" outlineLevel="1" x14ac:dyDescent="0.2">
      <c r="A133" s="170">
        <v>46</v>
      </c>
      <c r="B133" s="171" t="s">
        <v>250</v>
      </c>
      <c r="C133" s="180" t="s">
        <v>251</v>
      </c>
      <c r="D133" s="172" t="s">
        <v>116</v>
      </c>
      <c r="E133" s="173">
        <v>215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75">
        <v>4.0999999999999999E-4</v>
      </c>
      <c r="O133" s="175">
        <f>ROUND(E133*N133,2)</f>
        <v>0.09</v>
      </c>
      <c r="P133" s="175">
        <v>0</v>
      </c>
      <c r="Q133" s="175">
        <f>ROUND(E133*P133,2)</f>
        <v>0</v>
      </c>
      <c r="R133" s="175" t="s">
        <v>249</v>
      </c>
      <c r="S133" s="175" t="s">
        <v>118</v>
      </c>
      <c r="T133" s="176" t="s">
        <v>136</v>
      </c>
      <c r="U133" s="162">
        <v>0.28999999999999998</v>
      </c>
      <c r="V133" s="162">
        <f>ROUND(E133*U133,2)</f>
        <v>62.35</v>
      </c>
      <c r="W133" s="162"/>
      <c r="X133" s="162" t="s">
        <v>119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120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245"/>
      <c r="D134" s="246"/>
      <c r="E134" s="246"/>
      <c r="F134" s="246"/>
      <c r="G134" s="246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123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ht="22.5" outlineLevel="1" x14ac:dyDescent="0.2">
      <c r="A135" s="170">
        <v>47</v>
      </c>
      <c r="B135" s="171" t="s">
        <v>252</v>
      </c>
      <c r="C135" s="180" t="s">
        <v>253</v>
      </c>
      <c r="D135" s="172" t="s">
        <v>254</v>
      </c>
      <c r="E135" s="173">
        <v>4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5">
        <v>0</v>
      </c>
      <c r="O135" s="175">
        <f>ROUND(E135*N135,2)</f>
        <v>0</v>
      </c>
      <c r="P135" s="175">
        <v>0</v>
      </c>
      <c r="Q135" s="175">
        <f>ROUND(E135*P135,2)</f>
        <v>0</v>
      </c>
      <c r="R135" s="175"/>
      <c r="S135" s="175" t="s">
        <v>206</v>
      </c>
      <c r="T135" s="176" t="s">
        <v>136</v>
      </c>
      <c r="U135" s="162">
        <v>0</v>
      </c>
      <c r="V135" s="162">
        <f>ROUND(E135*U135,2)</f>
        <v>0</v>
      </c>
      <c r="W135" s="162"/>
      <c r="X135" s="162" t="s">
        <v>119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120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245"/>
      <c r="D136" s="246"/>
      <c r="E136" s="246"/>
      <c r="F136" s="246"/>
      <c r="G136" s="246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123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70">
        <v>48</v>
      </c>
      <c r="B137" s="171" t="s">
        <v>255</v>
      </c>
      <c r="C137" s="180" t="s">
        <v>256</v>
      </c>
      <c r="D137" s="172" t="s">
        <v>254</v>
      </c>
      <c r="E137" s="173">
        <v>3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9.2100000000000001E-2</v>
      </c>
      <c r="O137" s="175">
        <f>ROUND(E137*N137,2)</f>
        <v>0.28000000000000003</v>
      </c>
      <c r="P137" s="175">
        <v>0</v>
      </c>
      <c r="Q137" s="175">
        <f>ROUND(E137*P137,2)</f>
        <v>0</v>
      </c>
      <c r="R137" s="175"/>
      <c r="S137" s="175" t="s">
        <v>206</v>
      </c>
      <c r="T137" s="176" t="s">
        <v>136</v>
      </c>
      <c r="U137" s="162">
        <v>2.8769999999999998</v>
      </c>
      <c r="V137" s="162">
        <f>ROUND(E137*U137,2)</f>
        <v>8.6300000000000008</v>
      </c>
      <c r="W137" s="162"/>
      <c r="X137" s="162" t="s">
        <v>119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120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245"/>
      <c r="D138" s="246"/>
      <c r="E138" s="246"/>
      <c r="F138" s="246"/>
      <c r="G138" s="246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123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70">
        <v>49</v>
      </c>
      <c r="B139" s="171" t="s">
        <v>257</v>
      </c>
      <c r="C139" s="180" t="s">
        <v>258</v>
      </c>
      <c r="D139" s="172" t="s">
        <v>116</v>
      </c>
      <c r="E139" s="173">
        <v>215</v>
      </c>
      <c r="F139" s="174"/>
      <c r="G139" s="175">
        <f>ROUND(E139*F139,2)</f>
        <v>0</v>
      </c>
      <c r="H139" s="174"/>
      <c r="I139" s="175">
        <f>ROUND(E139*H139,2)</f>
        <v>0</v>
      </c>
      <c r="J139" s="174"/>
      <c r="K139" s="175">
        <f>ROUND(E139*J139,2)</f>
        <v>0</v>
      </c>
      <c r="L139" s="175">
        <v>21</v>
      </c>
      <c r="M139" s="175">
        <f>G139*(1+L139/100)</f>
        <v>0</v>
      </c>
      <c r="N139" s="175">
        <v>0</v>
      </c>
      <c r="O139" s="175">
        <f>ROUND(E139*N139,2)</f>
        <v>0</v>
      </c>
      <c r="P139" s="175">
        <v>0</v>
      </c>
      <c r="Q139" s="175">
        <f>ROUND(E139*P139,2)</f>
        <v>0</v>
      </c>
      <c r="R139" s="175"/>
      <c r="S139" s="175" t="s">
        <v>206</v>
      </c>
      <c r="T139" s="176" t="s">
        <v>136</v>
      </c>
      <c r="U139" s="162">
        <v>3.9E-2</v>
      </c>
      <c r="V139" s="162">
        <f>ROUND(E139*U139,2)</f>
        <v>8.39</v>
      </c>
      <c r="W139" s="162"/>
      <c r="X139" s="162" t="s">
        <v>119</v>
      </c>
      <c r="Y139" s="153"/>
      <c r="Z139" s="153"/>
      <c r="AA139" s="153"/>
      <c r="AB139" s="153"/>
      <c r="AC139" s="153"/>
      <c r="AD139" s="153"/>
      <c r="AE139" s="153"/>
      <c r="AF139" s="153"/>
      <c r="AG139" s="153" t="s">
        <v>120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245"/>
      <c r="D140" s="246"/>
      <c r="E140" s="246"/>
      <c r="F140" s="246"/>
      <c r="G140" s="246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123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70">
        <v>50</v>
      </c>
      <c r="B141" s="171" t="s">
        <v>259</v>
      </c>
      <c r="C141" s="180" t="s">
        <v>260</v>
      </c>
      <c r="D141" s="172" t="s">
        <v>116</v>
      </c>
      <c r="E141" s="173">
        <v>247.25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5">
        <v>4.4999999999999997E-3</v>
      </c>
      <c r="O141" s="175">
        <f>ROUND(E141*N141,2)</f>
        <v>1.1100000000000001</v>
      </c>
      <c r="P141" s="175">
        <v>0</v>
      </c>
      <c r="Q141" s="175">
        <f>ROUND(E141*P141,2)</f>
        <v>0</v>
      </c>
      <c r="R141" s="175" t="s">
        <v>261</v>
      </c>
      <c r="S141" s="175" t="s">
        <v>118</v>
      </c>
      <c r="T141" s="176" t="s">
        <v>136</v>
      </c>
      <c r="U141" s="162">
        <v>0</v>
      </c>
      <c r="V141" s="162">
        <f>ROUND(E141*U141,2)</f>
        <v>0</v>
      </c>
      <c r="W141" s="162"/>
      <c r="X141" s="162" t="s">
        <v>262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263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45"/>
      <c r="D142" s="246"/>
      <c r="E142" s="246"/>
      <c r="F142" s="246"/>
      <c r="G142" s="246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123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70">
        <v>51</v>
      </c>
      <c r="B143" s="171" t="s">
        <v>264</v>
      </c>
      <c r="C143" s="180" t="s">
        <v>265</v>
      </c>
      <c r="D143" s="172" t="s">
        <v>116</v>
      </c>
      <c r="E143" s="173">
        <v>247.25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5">
        <v>2.9999999999999997E-4</v>
      </c>
      <c r="O143" s="175">
        <f>ROUND(E143*N143,2)</f>
        <v>7.0000000000000007E-2</v>
      </c>
      <c r="P143" s="175">
        <v>0</v>
      </c>
      <c r="Q143" s="175">
        <f>ROUND(E143*P143,2)</f>
        <v>0</v>
      </c>
      <c r="R143" s="175" t="s">
        <v>261</v>
      </c>
      <c r="S143" s="175" t="s">
        <v>118</v>
      </c>
      <c r="T143" s="176" t="s">
        <v>136</v>
      </c>
      <c r="U143" s="162">
        <v>0</v>
      </c>
      <c r="V143" s="162">
        <f>ROUND(E143*U143,2)</f>
        <v>0</v>
      </c>
      <c r="W143" s="162"/>
      <c r="X143" s="162" t="s">
        <v>262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263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45"/>
      <c r="D144" s="246"/>
      <c r="E144" s="246"/>
      <c r="F144" s="246"/>
      <c r="G144" s="246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123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x14ac:dyDescent="0.2">
      <c r="A145" s="164" t="s">
        <v>112</v>
      </c>
      <c r="B145" s="165" t="s">
        <v>63</v>
      </c>
      <c r="C145" s="179" t="s">
        <v>64</v>
      </c>
      <c r="D145" s="166"/>
      <c r="E145" s="167"/>
      <c r="F145" s="168"/>
      <c r="G145" s="168">
        <f>SUMIF(AG146:AG149,"&lt;&gt;NOR",G146:G149)</f>
        <v>0</v>
      </c>
      <c r="H145" s="168"/>
      <c r="I145" s="168">
        <f>SUM(I146:I149)</f>
        <v>0</v>
      </c>
      <c r="J145" s="168"/>
      <c r="K145" s="168">
        <f>SUM(K146:K149)</f>
        <v>0</v>
      </c>
      <c r="L145" s="168"/>
      <c r="M145" s="168">
        <f>SUM(M146:M149)</f>
        <v>0</v>
      </c>
      <c r="N145" s="168"/>
      <c r="O145" s="168">
        <f>SUM(O146:O149)</f>
        <v>217.78</v>
      </c>
      <c r="P145" s="168"/>
      <c r="Q145" s="168">
        <f>SUM(Q146:Q149)</f>
        <v>0</v>
      </c>
      <c r="R145" s="168"/>
      <c r="S145" s="168"/>
      <c r="T145" s="169"/>
      <c r="U145" s="163"/>
      <c r="V145" s="163">
        <f>SUM(V146:V149)</f>
        <v>110.35000000000001</v>
      </c>
      <c r="W145" s="163"/>
      <c r="X145" s="163"/>
      <c r="AG145" t="s">
        <v>113</v>
      </c>
    </row>
    <row r="146" spans="1:60" outlineLevel="1" x14ac:dyDescent="0.2">
      <c r="A146" s="170">
        <v>52</v>
      </c>
      <c r="B146" s="171" t="s">
        <v>266</v>
      </c>
      <c r="C146" s="180" t="s">
        <v>267</v>
      </c>
      <c r="D146" s="172" t="s">
        <v>116</v>
      </c>
      <c r="E146" s="173">
        <v>326.95999999999998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5">
        <v>0.66115999999999997</v>
      </c>
      <c r="O146" s="175">
        <f>ROUND(E146*N146,2)</f>
        <v>216.17</v>
      </c>
      <c r="P146" s="175">
        <v>0</v>
      </c>
      <c r="Q146" s="175">
        <f>ROUND(E146*P146,2)</f>
        <v>0</v>
      </c>
      <c r="R146" s="175"/>
      <c r="S146" s="175" t="s">
        <v>206</v>
      </c>
      <c r="T146" s="176" t="s">
        <v>118</v>
      </c>
      <c r="U146" s="162">
        <v>0.32880999999999999</v>
      </c>
      <c r="V146" s="162">
        <f>ROUND(E146*U146,2)</f>
        <v>107.51</v>
      </c>
      <c r="W146" s="162"/>
      <c r="X146" s="162" t="s">
        <v>210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211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245"/>
      <c r="D147" s="246"/>
      <c r="E147" s="246"/>
      <c r="F147" s="246"/>
      <c r="G147" s="246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123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70">
        <v>53</v>
      </c>
      <c r="B148" s="171" t="s">
        <v>268</v>
      </c>
      <c r="C148" s="180" t="s">
        <v>269</v>
      </c>
      <c r="D148" s="172" t="s">
        <v>116</v>
      </c>
      <c r="E148" s="173">
        <v>2.4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5">
        <v>0.66954999999999998</v>
      </c>
      <c r="O148" s="175">
        <f>ROUND(E148*N148,2)</f>
        <v>1.61</v>
      </c>
      <c r="P148" s="175">
        <v>0</v>
      </c>
      <c r="Q148" s="175">
        <f>ROUND(E148*P148,2)</f>
        <v>0</v>
      </c>
      <c r="R148" s="175"/>
      <c r="S148" s="175" t="s">
        <v>206</v>
      </c>
      <c r="T148" s="176" t="s">
        <v>118</v>
      </c>
      <c r="U148" s="162">
        <v>1.18485</v>
      </c>
      <c r="V148" s="162">
        <f>ROUND(E148*U148,2)</f>
        <v>2.84</v>
      </c>
      <c r="W148" s="162"/>
      <c r="X148" s="162" t="s">
        <v>210</v>
      </c>
      <c r="Y148" s="153"/>
      <c r="Z148" s="153"/>
      <c r="AA148" s="153"/>
      <c r="AB148" s="153"/>
      <c r="AC148" s="153"/>
      <c r="AD148" s="153"/>
      <c r="AE148" s="153"/>
      <c r="AF148" s="153"/>
      <c r="AG148" s="153" t="s">
        <v>211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60"/>
      <c r="B149" s="161"/>
      <c r="C149" s="245"/>
      <c r="D149" s="246"/>
      <c r="E149" s="246"/>
      <c r="F149" s="246"/>
      <c r="G149" s="246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123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x14ac:dyDescent="0.2">
      <c r="A150" s="164" t="s">
        <v>112</v>
      </c>
      <c r="B150" s="165" t="s">
        <v>65</v>
      </c>
      <c r="C150" s="179" t="s">
        <v>66</v>
      </c>
      <c r="D150" s="166"/>
      <c r="E150" s="167"/>
      <c r="F150" s="168"/>
      <c r="G150" s="168">
        <f>SUMIF(AG151:AG159,"&lt;&gt;NOR",G151:G159)</f>
        <v>0</v>
      </c>
      <c r="H150" s="168"/>
      <c r="I150" s="168">
        <f>SUM(I151:I159)</f>
        <v>0</v>
      </c>
      <c r="J150" s="168"/>
      <c r="K150" s="168">
        <f>SUM(K151:K159)</f>
        <v>0</v>
      </c>
      <c r="L150" s="168"/>
      <c r="M150" s="168">
        <f>SUM(M151:M159)</f>
        <v>0</v>
      </c>
      <c r="N150" s="168"/>
      <c r="O150" s="168">
        <f>SUM(O151:O159)</f>
        <v>0.51</v>
      </c>
      <c r="P150" s="168"/>
      <c r="Q150" s="168">
        <f>SUM(Q151:Q159)</f>
        <v>0</v>
      </c>
      <c r="R150" s="168"/>
      <c r="S150" s="168"/>
      <c r="T150" s="169"/>
      <c r="U150" s="163"/>
      <c r="V150" s="163">
        <f>SUM(V151:V159)</f>
        <v>116.54</v>
      </c>
      <c r="W150" s="163"/>
      <c r="X150" s="163"/>
      <c r="AG150" t="s">
        <v>113</v>
      </c>
    </row>
    <row r="151" spans="1:60" outlineLevel="1" x14ac:dyDescent="0.2">
      <c r="A151" s="170">
        <v>54</v>
      </c>
      <c r="B151" s="171" t="s">
        <v>270</v>
      </c>
      <c r="C151" s="180" t="s">
        <v>271</v>
      </c>
      <c r="D151" s="172" t="s">
        <v>198</v>
      </c>
      <c r="E151" s="173">
        <v>26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5">
        <v>2.4199999999999998E-3</v>
      </c>
      <c r="O151" s="175">
        <f>ROUND(E151*N151,2)</f>
        <v>0.06</v>
      </c>
      <c r="P151" s="175">
        <v>0</v>
      </c>
      <c r="Q151" s="175">
        <f>ROUND(E151*P151,2)</f>
        <v>0</v>
      </c>
      <c r="R151" s="175"/>
      <c r="S151" s="175" t="s">
        <v>206</v>
      </c>
      <c r="T151" s="176" t="s">
        <v>118</v>
      </c>
      <c r="U151" s="162">
        <v>0.65</v>
      </c>
      <c r="V151" s="162">
        <f>ROUND(E151*U151,2)</f>
        <v>16.899999999999999</v>
      </c>
      <c r="W151" s="162"/>
      <c r="X151" s="162" t="s">
        <v>119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120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247" t="s">
        <v>272</v>
      </c>
      <c r="D152" s="248"/>
      <c r="E152" s="248"/>
      <c r="F152" s="248"/>
      <c r="G152" s="248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53"/>
      <c r="Z152" s="153"/>
      <c r="AA152" s="153"/>
      <c r="AB152" s="153"/>
      <c r="AC152" s="153"/>
      <c r="AD152" s="153"/>
      <c r="AE152" s="153"/>
      <c r="AF152" s="153"/>
      <c r="AG152" s="153" t="s">
        <v>273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243"/>
      <c r="D153" s="244"/>
      <c r="E153" s="244"/>
      <c r="F153" s="244"/>
      <c r="G153" s="244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123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70">
        <v>55</v>
      </c>
      <c r="B154" s="171" t="s">
        <v>274</v>
      </c>
      <c r="C154" s="180" t="s">
        <v>275</v>
      </c>
      <c r="D154" s="172" t="s">
        <v>198</v>
      </c>
      <c r="E154" s="173">
        <v>132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3.16E-3</v>
      </c>
      <c r="O154" s="175">
        <f>ROUND(E154*N154,2)</f>
        <v>0.42</v>
      </c>
      <c r="P154" s="175">
        <v>0</v>
      </c>
      <c r="Q154" s="175">
        <f>ROUND(E154*P154,2)</f>
        <v>0</v>
      </c>
      <c r="R154" s="175"/>
      <c r="S154" s="175" t="s">
        <v>206</v>
      </c>
      <c r="T154" s="176" t="s">
        <v>118</v>
      </c>
      <c r="U154" s="162">
        <v>0.71</v>
      </c>
      <c r="V154" s="162">
        <f>ROUND(E154*U154,2)</f>
        <v>93.72</v>
      </c>
      <c r="W154" s="162"/>
      <c r="X154" s="162" t="s">
        <v>119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120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247" t="s">
        <v>272</v>
      </c>
      <c r="D155" s="248"/>
      <c r="E155" s="248"/>
      <c r="F155" s="248"/>
      <c r="G155" s="248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53"/>
      <c r="Z155" s="153"/>
      <c r="AA155" s="153"/>
      <c r="AB155" s="153"/>
      <c r="AC155" s="153"/>
      <c r="AD155" s="153"/>
      <c r="AE155" s="153"/>
      <c r="AF155" s="153"/>
      <c r="AG155" s="153" t="s">
        <v>273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243"/>
      <c r="D156" s="244"/>
      <c r="E156" s="244"/>
      <c r="F156" s="244"/>
      <c r="G156" s="244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123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0">
        <v>56</v>
      </c>
      <c r="B157" s="171" t="s">
        <v>276</v>
      </c>
      <c r="C157" s="180" t="s">
        <v>277</v>
      </c>
      <c r="D157" s="172" t="s">
        <v>198</v>
      </c>
      <c r="E157" s="173">
        <v>8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75">
        <v>4.3400000000000001E-3</v>
      </c>
      <c r="O157" s="175">
        <f>ROUND(E157*N157,2)</f>
        <v>0.03</v>
      </c>
      <c r="P157" s="175">
        <v>0</v>
      </c>
      <c r="Q157" s="175">
        <f>ROUND(E157*P157,2)</f>
        <v>0</v>
      </c>
      <c r="R157" s="175"/>
      <c r="S157" s="175" t="s">
        <v>206</v>
      </c>
      <c r="T157" s="176" t="s">
        <v>118</v>
      </c>
      <c r="U157" s="162">
        <v>0.74</v>
      </c>
      <c r="V157" s="162">
        <f>ROUND(E157*U157,2)</f>
        <v>5.92</v>
      </c>
      <c r="W157" s="162"/>
      <c r="X157" s="162" t="s">
        <v>119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120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247" t="s">
        <v>272</v>
      </c>
      <c r="D158" s="248"/>
      <c r="E158" s="248"/>
      <c r="F158" s="248"/>
      <c r="G158" s="248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53"/>
      <c r="Z158" s="153"/>
      <c r="AA158" s="153"/>
      <c r="AB158" s="153"/>
      <c r="AC158" s="153"/>
      <c r="AD158" s="153"/>
      <c r="AE158" s="153"/>
      <c r="AF158" s="153"/>
      <c r="AG158" s="153" t="s">
        <v>273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243"/>
      <c r="D159" s="244"/>
      <c r="E159" s="244"/>
      <c r="F159" s="244"/>
      <c r="G159" s="244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123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x14ac:dyDescent="0.2">
      <c r="A160" s="164" t="s">
        <v>112</v>
      </c>
      <c r="B160" s="165" t="s">
        <v>67</v>
      </c>
      <c r="C160" s="179" t="s">
        <v>68</v>
      </c>
      <c r="D160" s="166"/>
      <c r="E160" s="167"/>
      <c r="F160" s="168"/>
      <c r="G160" s="168">
        <f>SUMIF(AG161:AG174,"&lt;&gt;NOR",G161:G174)</f>
        <v>0</v>
      </c>
      <c r="H160" s="168"/>
      <c r="I160" s="168">
        <f>SUM(I161:I174)</f>
        <v>0</v>
      </c>
      <c r="J160" s="168"/>
      <c r="K160" s="168">
        <f>SUM(K161:K174)</f>
        <v>0</v>
      </c>
      <c r="L160" s="168"/>
      <c r="M160" s="168">
        <f>SUM(M161:M174)</f>
        <v>0</v>
      </c>
      <c r="N160" s="168"/>
      <c r="O160" s="168">
        <f>SUM(O161:O174)</f>
        <v>3.5500000000000003</v>
      </c>
      <c r="P160" s="168"/>
      <c r="Q160" s="168">
        <f>SUM(Q161:Q174)</f>
        <v>0</v>
      </c>
      <c r="R160" s="168"/>
      <c r="S160" s="168"/>
      <c r="T160" s="169"/>
      <c r="U160" s="163"/>
      <c r="V160" s="163">
        <f>SUM(V161:V174)</f>
        <v>4.2</v>
      </c>
      <c r="W160" s="163"/>
      <c r="X160" s="163"/>
      <c r="AG160" t="s">
        <v>113</v>
      </c>
    </row>
    <row r="161" spans="1:60" ht="22.5" outlineLevel="1" x14ac:dyDescent="0.2">
      <c r="A161" s="170">
        <v>57</v>
      </c>
      <c r="B161" s="171" t="s">
        <v>278</v>
      </c>
      <c r="C161" s="180" t="s">
        <v>279</v>
      </c>
      <c r="D161" s="172" t="s">
        <v>280</v>
      </c>
      <c r="E161" s="173">
        <v>1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5">
        <v>9.2249999999999999E-2</v>
      </c>
      <c r="O161" s="175">
        <f>ROUND(E161*N161,2)</f>
        <v>0.09</v>
      </c>
      <c r="P161" s="175">
        <v>0</v>
      </c>
      <c r="Q161" s="175">
        <f>ROUND(E161*P161,2)</f>
        <v>0</v>
      </c>
      <c r="R161" s="175" t="s">
        <v>117</v>
      </c>
      <c r="S161" s="175" t="s">
        <v>118</v>
      </c>
      <c r="T161" s="176" t="s">
        <v>118</v>
      </c>
      <c r="U161" s="162">
        <v>1.6</v>
      </c>
      <c r="V161" s="162">
        <f>ROUND(E161*U161,2)</f>
        <v>1.6</v>
      </c>
      <c r="W161" s="162"/>
      <c r="X161" s="162" t="s">
        <v>119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120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60"/>
      <c r="B162" s="161"/>
      <c r="C162" s="245"/>
      <c r="D162" s="246"/>
      <c r="E162" s="246"/>
      <c r="F162" s="246"/>
      <c r="G162" s="246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123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22.5" outlineLevel="1" x14ac:dyDescent="0.2">
      <c r="A163" s="170">
        <v>58</v>
      </c>
      <c r="B163" s="171" t="s">
        <v>281</v>
      </c>
      <c r="C163" s="180" t="s">
        <v>282</v>
      </c>
      <c r="D163" s="172" t="s">
        <v>280</v>
      </c>
      <c r="E163" s="173">
        <v>1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5">
        <v>1.6</v>
      </c>
      <c r="O163" s="175">
        <f>ROUND(E163*N163,2)</f>
        <v>1.6</v>
      </c>
      <c r="P163" s="175">
        <v>0</v>
      </c>
      <c r="Q163" s="175">
        <f>ROUND(E163*P163,2)</f>
        <v>0</v>
      </c>
      <c r="R163" s="175"/>
      <c r="S163" s="175" t="s">
        <v>206</v>
      </c>
      <c r="T163" s="176" t="s">
        <v>136</v>
      </c>
      <c r="U163" s="162">
        <v>0</v>
      </c>
      <c r="V163" s="162">
        <f>ROUND(E163*U163,2)</f>
        <v>0</v>
      </c>
      <c r="W163" s="162"/>
      <c r="X163" s="162" t="s">
        <v>119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120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245"/>
      <c r="D164" s="246"/>
      <c r="E164" s="246"/>
      <c r="F164" s="246"/>
      <c r="G164" s="246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123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70">
        <v>59</v>
      </c>
      <c r="B165" s="171" t="s">
        <v>283</v>
      </c>
      <c r="C165" s="180" t="s">
        <v>284</v>
      </c>
      <c r="D165" s="172" t="s">
        <v>280</v>
      </c>
      <c r="E165" s="173">
        <v>1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75">
        <v>1.0349999999999999</v>
      </c>
      <c r="O165" s="175">
        <f>ROUND(E165*N165,2)</f>
        <v>1.04</v>
      </c>
      <c r="P165" s="175">
        <v>0</v>
      </c>
      <c r="Q165" s="175">
        <f>ROUND(E165*P165,2)</f>
        <v>0</v>
      </c>
      <c r="R165" s="175"/>
      <c r="S165" s="175" t="s">
        <v>206</v>
      </c>
      <c r="T165" s="176" t="s">
        <v>136</v>
      </c>
      <c r="U165" s="162">
        <v>0</v>
      </c>
      <c r="V165" s="162">
        <f>ROUND(E165*U165,2)</f>
        <v>0</v>
      </c>
      <c r="W165" s="162"/>
      <c r="X165" s="162" t="s">
        <v>119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120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60"/>
      <c r="B166" s="161"/>
      <c r="C166" s="245"/>
      <c r="D166" s="246"/>
      <c r="E166" s="246"/>
      <c r="F166" s="246"/>
      <c r="G166" s="246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123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70">
        <v>60</v>
      </c>
      <c r="B167" s="171" t="s">
        <v>285</v>
      </c>
      <c r="C167" s="180" t="s">
        <v>286</v>
      </c>
      <c r="D167" s="172" t="s">
        <v>280</v>
      </c>
      <c r="E167" s="173">
        <v>2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5">
        <v>6.8000000000000005E-2</v>
      </c>
      <c r="O167" s="175">
        <f>ROUND(E167*N167,2)</f>
        <v>0.14000000000000001</v>
      </c>
      <c r="P167" s="175">
        <v>0</v>
      </c>
      <c r="Q167" s="175">
        <f>ROUND(E167*P167,2)</f>
        <v>0</v>
      </c>
      <c r="R167" s="175"/>
      <c r="S167" s="175" t="s">
        <v>206</v>
      </c>
      <c r="T167" s="176" t="s">
        <v>136</v>
      </c>
      <c r="U167" s="162">
        <v>0</v>
      </c>
      <c r="V167" s="162">
        <f>ROUND(E167*U167,2)</f>
        <v>0</v>
      </c>
      <c r="W167" s="162"/>
      <c r="X167" s="162" t="s">
        <v>119</v>
      </c>
      <c r="Y167" s="153"/>
      <c r="Z167" s="153"/>
      <c r="AA167" s="153"/>
      <c r="AB167" s="153"/>
      <c r="AC167" s="153"/>
      <c r="AD167" s="153"/>
      <c r="AE167" s="153"/>
      <c r="AF167" s="153"/>
      <c r="AG167" s="153" t="s">
        <v>120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245"/>
      <c r="D168" s="246"/>
      <c r="E168" s="246"/>
      <c r="F168" s="246"/>
      <c r="G168" s="246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123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ht="22.5" outlineLevel="1" x14ac:dyDescent="0.2">
      <c r="A169" s="170">
        <v>61</v>
      </c>
      <c r="B169" s="171" t="s">
        <v>287</v>
      </c>
      <c r="C169" s="180" t="s">
        <v>288</v>
      </c>
      <c r="D169" s="172" t="s">
        <v>280</v>
      </c>
      <c r="E169" s="173">
        <v>1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5">
        <v>0.20796000000000001</v>
      </c>
      <c r="O169" s="175">
        <f>ROUND(E169*N169,2)</f>
        <v>0.21</v>
      </c>
      <c r="P169" s="175">
        <v>0</v>
      </c>
      <c r="Q169" s="175">
        <f>ROUND(E169*P169,2)</f>
        <v>0</v>
      </c>
      <c r="R169" s="175"/>
      <c r="S169" s="175" t="s">
        <v>206</v>
      </c>
      <c r="T169" s="176" t="s">
        <v>136</v>
      </c>
      <c r="U169" s="162">
        <v>1.302</v>
      </c>
      <c r="V169" s="162">
        <f>ROUND(E169*U169,2)</f>
        <v>1.3</v>
      </c>
      <c r="W169" s="162"/>
      <c r="X169" s="162" t="s">
        <v>119</v>
      </c>
      <c r="Y169" s="153"/>
      <c r="Z169" s="153"/>
      <c r="AA169" s="153"/>
      <c r="AB169" s="153"/>
      <c r="AC169" s="153"/>
      <c r="AD169" s="153"/>
      <c r="AE169" s="153"/>
      <c r="AF169" s="153"/>
      <c r="AG169" s="153" t="s">
        <v>120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245"/>
      <c r="D170" s="246"/>
      <c r="E170" s="246"/>
      <c r="F170" s="246"/>
      <c r="G170" s="246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123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ht="22.5" outlineLevel="1" x14ac:dyDescent="0.2">
      <c r="A171" s="170">
        <v>62</v>
      </c>
      <c r="B171" s="171" t="s">
        <v>289</v>
      </c>
      <c r="C171" s="180" t="s">
        <v>290</v>
      </c>
      <c r="D171" s="172" t="s">
        <v>280</v>
      </c>
      <c r="E171" s="173">
        <v>1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75">
        <v>0.45743</v>
      </c>
      <c r="O171" s="175">
        <f>ROUND(E171*N171,2)</f>
        <v>0.46</v>
      </c>
      <c r="P171" s="175">
        <v>0</v>
      </c>
      <c r="Q171" s="175">
        <f>ROUND(E171*P171,2)</f>
        <v>0</v>
      </c>
      <c r="R171" s="175"/>
      <c r="S171" s="175" t="s">
        <v>206</v>
      </c>
      <c r="T171" s="176" t="s">
        <v>118</v>
      </c>
      <c r="U171" s="162">
        <v>1.302</v>
      </c>
      <c r="V171" s="162">
        <f>ROUND(E171*U171,2)</f>
        <v>1.3</v>
      </c>
      <c r="W171" s="162"/>
      <c r="X171" s="162" t="s">
        <v>119</v>
      </c>
      <c r="Y171" s="153"/>
      <c r="Z171" s="153"/>
      <c r="AA171" s="153"/>
      <c r="AB171" s="153"/>
      <c r="AC171" s="153"/>
      <c r="AD171" s="153"/>
      <c r="AE171" s="153"/>
      <c r="AF171" s="153"/>
      <c r="AG171" s="153" t="s">
        <v>120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245"/>
      <c r="D172" s="246"/>
      <c r="E172" s="246"/>
      <c r="F172" s="246"/>
      <c r="G172" s="246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123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ht="22.5" outlineLevel="1" x14ac:dyDescent="0.2">
      <c r="A173" s="170">
        <v>63</v>
      </c>
      <c r="B173" s="171" t="s">
        <v>291</v>
      </c>
      <c r="C173" s="180" t="s">
        <v>292</v>
      </c>
      <c r="D173" s="172" t="s">
        <v>280</v>
      </c>
      <c r="E173" s="173">
        <v>4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5">
        <v>2E-3</v>
      </c>
      <c r="O173" s="175">
        <f>ROUND(E173*N173,2)</f>
        <v>0.01</v>
      </c>
      <c r="P173" s="175">
        <v>0</v>
      </c>
      <c r="Q173" s="175">
        <f>ROUND(E173*P173,2)</f>
        <v>0</v>
      </c>
      <c r="R173" s="175" t="s">
        <v>261</v>
      </c>
      <c r="S173" s="175" t="s">
        <v>118</v>
      </c>
      <c r="T173" s="176" t="s">
        <v>118</v>
      </c>
      <c r="U173" s="162">
        <v>0</v>
      </c>
      <c r="V173" s="162">
        <f>ROUND(E173*U173,2)</f>
        <v>0</v>
      </c>
      <c r="W173" s="162"/>
      <c r="X173" s="162" t="s">
        <v>262</v>
      </c>
      <c r="Y173" s="153"/>
      <c r="Z173" s="153"/>
      <c r="AA173" s="153"/>
      <c r="AB173" s="153"/>
      <c r="AC173" s="153"/>
      <c r="AD173" s="153"/>
      <c r="AE173" s="153"/>
      <c r="AF173" s="153"/>
      <c r="AG173" s="153" t="s">
        <v>263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245"/>
      <c r="D174" s="246"/>
      <c r="E174" s="246"/>
      <c r="F174" s="246"/>
      <c r="G174" s="246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123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x14ac:dyDescent="0.2">
      <c r="A175" s="164" t="s">
        <v>112</v>
      </c>
      <c r="B175" s="165" t="s">
        <v>69</v>
      </c>
      <c r="C175" s="179" t="s">
        <v>70</v>
      </c>
      <c r="D175" s="166"/>
      <c r="E175" s="167"/>
      <c r="F175" s="168"/>
      <c r="G175" s="168">
        <f>SUMIF(AG176:AG189,"&lt;&gt;NOR",G176:G189)</f>
        <v>0</v>
      </c>
      <c r="H175" s="168"/>
      <c r="I175" s="168">
        <f>SUM(I176:I189)</f>
        <v>0</v>
      </c>
      <c r="J175" s="168"/>
      <c r="K175" s="168">
        <f>SUM(K176:K189)</f>
        <v>0</v>
      </c>
      <c r="L175" s="168"/>
      <c r="M175" s="168">
        <f>SUM(M176:M189)</f>
        <v>0</v>
      </c>
      <c r="N175" s="168"/>
      <c r="O175" s="168">
        <f>SUM(O176:O189)</f>
        <v>3.48</v>
      </c>
      <c r="P175" s="168"/>
      <c r="Q175" s="168">
        <f>SUM(Q176:Q189)</f>
        <v>0</v>
      </c>
      <c r="R175" s="168"/>
      <c r="S175" s="168"/>
      <c r="T175" s="169"/>
      <c r="U175" s="163"/>
      <c r="V175" s="163">
        <f>SUM(V176:V189)</f>
        <v>4.2</v>
      </c>
      <c r="W175" s="163"/>
      <c r="X175" s="163"/>
      <c r="AG175" t="s">
        <v>113</v>
      </c>
    </row>
    <row r="176" spans="1:60" ht="22.5" outlineLevel="1" x14ac:dyDescent="0.2">
      <c r="A176" s="170">
        <v>64</v>
      </c>
      <c r="B176" s="171" t="s">
        <v>278</v>
      </c>
      <c r="C176" s="180" t="s">
        <v>279</v>
      </c>
      <c r="D176" s="172" t="s">
        <v>280</v>
      </c>
      <c r="E176" s="173">
        <v>1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5">
        <v>9.2249999999999999E-2</v>
      </c>
      <c r="O176" s="175">
        <f>ROUND(E176*N176,2)</f>
        <v>0.09</v>
      </c>
      <c r="P176" s="175">
        <v>0</v>
      </c>
      <c r="Q176" s="175">
        <f>ROUND(E176*P176,2)</f>
        <v>0</v>
      </c>
      <c r="R176" s="175" t="s">
        <v>117</v>
      </c>
      <c r="S176" s="175" t="s">
        <v>118</v>
      </c>
      <c r="T176" s="176" t="s">
        <v>118</v>
      </c>
      <c r="U176" s="162">
        <v>1.6</v>
      </c>
      <c r="V176" s="162">
        <f>ROUND(E176*U176,2)</f>
        <v>1.6</v>
      </c>
      <c r="W176" s="162"/>
      <c r="X176" s="162" t="s">
        <v>119</v>
      </c>
      <c r="Y176" s="153"/>
      <c r="Z176" s="153"/>
      <c r="AA176" s="153"/>
      <c r="AB176" s="153"/>
      <c r="AC176" s="153"/>
      <c r="AD176" s="153"/>
      <c r="AE176" s="153"/>
      <c r="AF176" s="153"/>
      <c r="AG176" s="153" t="s">
        <v>120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245"/>
      <c r="D177" s="246"/>
      <c r="E177" s="246"/>
      <c r="F177" s="246"/>
      <c r="G177" s="246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123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ht="22.5" outlineLevel="1" x14ac:dyDescent="0.2">
      <c r="A178" s="170">
        <v>65</v>
      </c>
      <c r="B178" s="171" t="s">
        <v>293</v>
      </c>
      <c r="C178" s="180" t="s">
        <v>294</v>
      </c>
      <c r="D178" s="172" t="s">
        <v>280</v>
      </c>
      <c r="E178" s="173">
        <v>1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21</v>
      </c>
      <c r="M178" s="175">
        <f>G178*(1+L178/100)</f>
        <v>0</v>
      </c>
      <c r="N178" s="175">
        <v>1.6</v>
      </c>
      <c r="O178" s="175">
        <f>ROUND(E178*N178,2)</f>
        <v>1.6</v>
      </c>
      <c r="P178" s="175">
        <v>0</v>
      </c>
      <c r="Q178" s="175">
        <f>ROUND(E178*P178,2)</f>
        <v>0</v>
      </c>
      <c r="R178" s="175"/>
      <c r="S178" s="175" t="s">
        <v>206</v>
      </c>
      <c r="T178" s="176" t="s">
        <v>136</v>
      </c>
      <c r="U178" s="162">
        <v>0</v>
      </c>
      <c r="V178" s="162">
        <f>ROUND(E178*U178,2)</f>
        <v>0</v>
      </c>
      <c r="W178" s="162"/>
      <c r="X178" s="162" t="s">
        <v>119</v>
      </c>
      <c r="Y178" s="153"/>
      <c r="Z178" s="153"/>
      <c r="AA178" s="153"/>
      <c r="AB178" s="153"/>
      <c r="AC178" s="153"/>
      <c r="AD178" s="153"/>
      <c r="AE178" s="153"/>
      <c r="AF178" s="153"/>
      <c r="AG178" s="153" t="s">
        <v>120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245"/>
      <c r="D179" s="246"/>
      <c r="E179" s="246"/>
      <c r="F179" s="246"/>
      <c r="G179" s="246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123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ht="22.5" outlineLevel="1" x14ac:dyDescent="0.2">
      <c r="A180" s="170">
        <v>66</v>
      </c>
      <c r="B180" s="171" t="s">
        <v>295</v>
      </c>
      <c r="C180" s="180" t="s">
        <v>296</v>
      </c>
      <c r="D180" s="172" t="s">
        <v>280</v>
      </c>
      <c r="E180" s="173">
        <v>1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75">
        <v>1.0349999999999999</v>
      </c>
      <c r="O180" s="175">
        <f>ROUND(E180*N180,2)</f>
        <v>1.04</v>
      </c>
      <c r="P180" s="175">
        <v>0</v>
      </c>
      <c r="Q180" s="175">
        <f>ROUND(E180*P180,2)</f>
        <v>0</v>
      </c>
      <c r="R180" s="175"/>
      <c r="S180" s="175" t="s">
        <v>206</v>
      </c>
      <c r="T180" s="176" t="s">
        <v>136</v>
      </c>
      <c r="U180" s="162">
        <v>0</v>
      </c>
      <c r="V180" s="162">
        <f>ROUND(E180*U180,2)</f>
        <v>0</v>
      </c>
      <c r="W180" s="162"/>
      <c r="X180" s="162" t="s">
        <v>119</v>
      </c>
      <c r="Y180" s="153"/>
      <c r="Z180" s="153"/>
      <c r="AA180" s="153"/>
      <c r="AB180" s="153"/>
      <c r="AC180" s="153"/>
      <c r="AD180" s="153"/>
      <c r="AE180" s="153"/>
      <c r="AF180" s="153"/>
      <c r="AG180" s="153" t="s">
        <v>120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245"/>
      <c r="D181" s="246"/>
      <c r="E181" s="246"/>
      <c r="F181" s="246"/>
      <c r="G181" s="246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123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70">
        <v>67</v>
      </c>
      <c r="B182" s="171" t="s">
        <v>297</v>
      </c>
      <c r="C182" s="180" t="s">
        <v>286</v>
      </c>
      <c r="D182" s="172" t="s">
        <v>280</v>
      </c>
      <c r="E182" s="173">
        <v>1</v>
      </c>
      <c r="F182" s="174"/>
      <c r="G182" s="175">
        <f>ROUND(E182*F182,2)</f>
        <v>0</v>
      </c>
      <c r="H182" s="174"/>
      <c r="I182" s="175">
        <f>ROUND(E182*H182,2)</f>
        <v>0</v>
      </c>
      <c r="J182" s="174"/>
      <c r="K182" s="175">
        <f>ROUND(E182*J182,2)</f>
        <v>0</v>
      </c>
      <c r="L182" s="175">
        <v>21</v>
      </c>
      <c r="M182" s="175">
        <f>G182*(1+L182/100)</f>
        <v>0</v>
      </c>
      <c r="N182" s="175">
        <v>6.8000000000000005E-2</v>
      </c>
      <c r="O182" s="175">
        <f>ROUND(E182*N182,2)</f>
        <v>7.0000000000000007E-2</v>
      </c>
      <c r="P182" s="175">
        <v>0</v>
      </c>
      <c r="Q182" s="175">
        <f>ROUND(E182*P182,2)</f>
        <v>0</v>
      </c>
      <c r="R182" s="175"/>
      <c r="S182" s="175" t="s">
        <v>206</v>
      </c>
      <c r="T182" s="176" t="s">
        <v>136</v>
      </c>
      <c r="U182" s="162">
        <v>0</v>
      </c>
      <c r="V182" s="162">
        <f>ROUND(E182*U182,2)</f>
        <v>0</v>
      </c>
      <c r="W182" s="162"/>
      <c r="X182" s="162" t="s">
        <v>119</v>
      </c>
      <c r="Y182" s="153"/>
      <c r="Z182" s="153"/>
      <c r="AA182" s="153"/>
      <c r="AB182" s="153"/>
      <c r="AC182" s="153"/>
      <c r="AD182" s="153"/>
      <c r="AE182" s="153"/>
      <c r="AF182" s="153"/>
      <c r="AG182" s="153" t="s">
        <v>120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245"/>
      <c r="D183" s="246"/>
      <c r="E183" s="246"/>
      <c r="F183" s="246"/>
      <c r="G183" s="246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123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ht="22.5" outlineLevel="1" x14ac:dyDescent="0.2">
      <c r="A184" s="170">
        <v>68</v>
      </c>
      <c r="B184" s="171" t="s">
        <v>287</v>
      </c>
      <c r="C184" s="180" t="s">
        <v>288</v>
      </c>
      <c r="D184" s="172" t="s">
        <v>280</v>
      </c>
      <c r="E184" s="173">
        <v>1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21</v>
      </c>
      <c r="M184" s="175">
        <f>G184*(1+L184/100)</f>
        <v>0</v>
      </c>
      <c r="N184" s="175">
        <v>0.20796000000000001</v>
      </c>
      <c r="O184" s="175">
        <f>ROUND(E184*N184,2)</f>
        <v>0.21</v>
      </c>
      <c r="P184" s="175">
        <v>0</v>
      </c>
      <c r="Q184" s="175">
        <f>ROUND(E184*P184,2)</f>
        <v>0</v>
      </c>
      <c r="R184" s="175"/>
      <c r="S184" s="175" t="s">
        <v>206</v>
      </c>
      <c r="T184" s="176" t="s">
        <v>136</v>
      </c>
      <c r="U184" s="162">
        <v>1.302</v>
      </c>
      <c r="V184" s="162">
        <f>ROUND(E184*U184,2)</f>
        <v>1.3</v>
      </c>
      <c r="W184" s="162"/>
      <c r="X184" s="162" t="s">
        <v>119</v>
      </c>
      <c r="Y184" s="153"/>
      <c r="Z184" s="153"/>
      <c r="AA184" s="153"/>
      <c r="AB184" s="153"/>
      <c r="AC184" s="153"/>
      <c r="AD184" s="153"/>
      <c r="AE184" s="153"/>
      <c r="AF184" s="153"/>
      <c r="AG184" s="153" t="s">
        <v>120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60"/>
      <c r="B185" s="161"/>
      <c r="C185" s="245"/>
      <c r="D185" s="246"/>
      <c r="E185" s="246"/>
      <c r="F185" s="246"/>
      <c r="G185" s="246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123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ht="22.5" outlineLevel="1" x14ac:dyDescent="0.2">
      <c r="A186" s="170">
        <v>69</v>
      </c>
      <c r="B186" s="171" t="s">
        <v>289</v>
      </c>
      <c r="C186" s="180" t="s">
        <v>290</v>
      </c>
      <c r="D186" s="172" t="s">
        <v>280</v>
      </c>
      <c r="E186" s="173">
        <v>1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5">
        <v>0.45743</v>
      </c>
      <c r="O186" s="175">
        <f>ROUND(E186*N186,2)</f>
        <v>0.46</v>
      </c>
      <c r="P186" s="175">
        <v>0</v>
      </c>
      <c r="Q186" s="175">
        <f>ROUND(E186*P186,2)</f>
        <v>0</v>
      </c>
      <c r="R186" s="175"/>
      <c r="S186" s="175" t="s">
        <v>206</v>
      </c>
      <c r="T186" s="176" t="s">
        <v>118</v>
      </c>
      <c r="U186" s="162">
        <v>1.302</v>
      </c>
      <c r="V186" s="162">
        <f>ROUND(E186*U186,2)</f>
        <v>1.3</v>
      </c>
      <c r="W186" s="162"/>
      <c r="X186" s="162" t="s">
        <v>119</v>
      </c>
      <c r="Y186" s="153"/>
      <c r="Z186" s="153"/>
      <c r="AA186" s="153"/>
      <c r="AB186" s="153"/>
      <c r="AC186" s="153"/>
      <c r="AD186" s="153"/>
      <c r="AE186" s="153"/>
      <c r="AF186" s="153"/>
      <c r="AG186" s="153" t="s">
        <v>120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245"/>
      <c r="D187" s="246"/>
      <c r="E187" s="246"/>
      <c r="F187" s="246"/>
      <c r="G187" s="246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123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ht="22.5" outlineLevel="1" x14ac:dyDescent="0.2">
      <c r="A188" s="170">
        <v>70</v>
      </c>
      <c r="B188" s="171" t="s">
        <v>291</v>
      </c>
      <c r="C188" s="180" t="s">
        <v>292</v>
      </c>
      <c r="D188" s="172" t="s">
        <v>280</v>
      </c>
      <c r="E188" s="173">
        <v>4</v>
      </c>
      <c r="F188" s="174"/>
      <c r="G188" s="175">
        <f>ROUND(E188*F188,2)</f>
        <v>0</v>
      </c>
      <c r="H188" s="174"/>
      <c r="I188" s="175">
        <f>ROUND(E188*H188,2)</f>
        <v>0</v>
      </c>
      <c r="J188" s="174"/>
      <c r="K188" s="175">
        <f>ROUND(E188*J188,2)</f>
        <v>0</v>
      </c>
      <c r="L188" s="175">
        <v>21</v>
      </c>
      <c r="M188" s="175">
        <f>G188*(1+L188/100)</f>
        <v>0</v>
      </c>
      <c r="N188" s="175">
        <v>2E-3</v>
      </c>
      <c r="O188" s="175">
        <f>ROUND(E188*N188,2)</f>
        <v>0.01</v>
      </c>
      <c r="P188" s="175">
        <v>0</v>
      </c>
      <c r="Q188" s="175">
        <f>ROUND(E188*P188,2)</f>
        <v>0</v>
      </c>
      <c r="R188" s="175" t="s">
        <v>261</v>
      </c>
      <c r="S188" s="175" t="s">
        <v>118</v>
      </c>
      <c r="T188" s="176" t="s">
        <v>118</v>
      </c>
      <c r="U188" s="162">
        <v>0</v>
      </c>
      <c r="V188" s="162">
        <f>ROUND(E188*U188,2)</f>
        <v>0</v>
      </c>
      <c r="W188" s="162"/>
      <c r="X188" s="162" t="s">
        <v>262</v>
      </c>
      <c r="Y188" s="153"/>
      <c r="Z188" s="153"/>
      <c r="AA188" s="153"/>
      <c r="AB188" s="153"/>
      <c r="AC188" s="153"/>
      <c r="AD188" s="153"/>
      <c r="AE188" s="153"/>
      <c r="AF188" s="153"/>
      <c r="AG188" s="153" t="s">
        <v>263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45"/>
      <c r="D189" s="246"/>
      <c r="E189" s="246"/>
      <c r="F189" s="246"/>
      <c r="G189" s="246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123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x14ac:dyDescent="0.2">
      <c r="A190" s="164" t="s">
        <v>112</v>
      </c>
      <c r="B190" s="165" t="s">
        <v>71</v>
      </c>
      <c r="C190" s="179" t="s">
        <v>72</v>
      </c>
      <c r="D190" s="166"/>
      <c r="E190" s="167"/>
      <c r="F190" s="168"/>
      <c r="G190" s="168">
        <f>SUMIF(AG191:AG202,"&lt;&gt;NOR",G191:G202)</f>
        <v>0</v>
      </c>
      <c r="H190" s="168"/>
      <c r="I190" s="168">
        <f>SUM(I191:I202)</f>
        <v>0</v>
      </c>
      <c r="J190" s="168"/>
      <c r="K190" s="168">
        <f>SUM(K191:K202)</f>
        <v>0</v>
      </c>
      <c r="L190" s="168"/>
      <c r="M190" s="168">
        <f>SUM(M191:M202)</f>
        <v>0</v>
      </c>
      <c r="N190" s="168"/>
      <c r="O190" s="168">
        <f>SUM(O191:O202)</f>
        <v>2.5099999999999998</v>
      </c>
      <c r="P190" s="168"/>
      <c r="Q190" s="168">
        <f>SUM(Q191:Q202)</f>
        <v>0</v>
      </c>
      <c r="R190" s="168"/>
      <c r="S190" s="168"/>
      <c r="T190" s="169"/>
      <c r="U190" s="163"/>
      <c r="V190" s="163">
        <f>SUM(V191:V202)</f>
        <v>4.2</v>
      </c>
      <c r="W190" s="163"/>
      <c r="X190" s="163"/>
      <c r="AG190" t="s">
        <v>113</v>
      </c>
    </row>
    <row r="191" spans="1:60" ht="22.5" outlineLevel="1" x14ac:dyDescent="0.2">
      <c r="A191" s="170">
        <v>71</v>
      </c>
      <c r="B191" s="171" t="s">
        <v>278</v>
      </c>
      <c r="C191" s="180" t="s">
        <v>279</v>
      </c>
      <c r="D191" s="172" t="s">
        <v>280</v>
      </c>
      <c r="E191" s="173">
        <v>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5">
        <v>9.2249999999999999E-2</v>
      </c>
      <c r="O191" s="175">
        <f>ROUND(E191*N191,2)</f>
        <v>0.09</v>
      </c>
      <c r="P191" s="175">
        <v>0</v>
      </c>
      <c r="Q191" s="175">
        <f>ROUND(E191*P191,2)</f>
        <v>0</v>
      </c>
      <c r="R191" s="175" t="s">
        <v>117</v>
      </c>
      <c r="S191" s="175" t="s">
        <v>118</v>
      </c>
      <c r="T191" s="176" t="s">
        <v>118</v>
      </c>
      <c r="U191" s="162">
        <v>1.6</v>
      </c>
      <c r="V191" s="162">
        <f>ROUND(E191*U191,2)</f>
        <v>1.6</v>
      </c>
      <c r="W191" s="162"/>
      <c r="X191" s="162" t="s">
        <v>119</v>
      </c>
      <c r="Y191" s="153"/>
      <c r="Z191" s="153"/>
      <c r="AA191" s="153"/>
      <c r="AB191" s="153"/>
      <c r="AC191" s="153"/>
      <c r="AD191" s="153"/>
      <c r="AE191" s="153"/>
      <c r="AF191" s="153"/>
      <c r="AG191" s="153" t="s">
        <v>120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45"/>
      <c r="D192" s="246"/>
      <c r="E192" s="246"/>
      <c r="F192" s="246"/>
      <c r="G192" s="246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123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70">
        <v>72</v>
      </c>
      <c r="B193" s="171" t="s">
        <v>298</v>
      </c>
      <c r="C193" s="180" t="s">
        <v>299</v>
      </c>
      <c r="D193" s="172" t="s">
        <v>280</v>
      </c>
      <c r="E193" s="173">
        <v>1</v>
      </c>
      <c r="F193" s="174"/>
      <c r="G193" s="175">
        <f>ROUND(E193*F193,2)</f>
        <v>0</v>
      </c>
      <c r="H193" s="174"/>
      <c r="I193" s="175">
        <f>ROUND(E193*H193,2)</f>
        <v>0</v>
      </c>
      <c r="J193" s="174"/>
      <c r="K193" s="175">
        <f>ROUND(E193*J193,2)</f>
        <v>0</v>
      </c>
      <c r="L193" s="175">
        <v>21</v>
      </c>
      <c r="M193" s="175">
        <f>G193*(1+L193/100)</f>
        <v>0</v>
      </c>
      <c r="N193" s="175">
        <v>1.6</v>
      </c>
      <c r="O193" s="175">
        <f>ROUND(E193*N193,2)</f>
        <v>1.6</v>
      </c>
      <c r="P193" s="175">
        <v>0</v>
      </c>
      <c r="Q193" s="175">
        <f>ROUND(E193*P193,2)</f>
        <v>0</v>
      </c>
      <c r="R193" s="175"/>
      <c r="S193" s="175" t="s">
        <v>206</v>
      </c>
      <c r="T193" s="176" t="s">
        <v>136</v>
      </c>
      <c r="U193" s="162">
        <v>0</v>
      </c>
      <c r="V193" s="162">
        <f>ROUND(E193*U193,2)</f>
        <v>0</v>
      </c>
      <c r="W193" s="162"/>
      <c r="X193" s="162" t="s">
        <v>119</v>
      </c>
      <c r="Y193" s="153"/>
      <c r="Z193" s="153"/>
      <c r="AA193" s="153"/>
      <c r="AB193" s="153"/>
      <c r="AC193" s="153"/>
      <c r="AD193" s="153"/>
      <c r="AE193" s="153"/>
      <c r="AF193" s="153"/>
      <c r="AG193" s="153" t="s">
        <v>120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245"/>
      <c r="D194" s="246"/>
      <c r="E194" s="246"/>
      <c r="F194" s="246"/>
      <c r="G194" s="246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123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70">
        <v>73</v>
      </c>
      <c r="B195" s="171" t="s">
        <v>300</v>
      </c>
      <c r="C195" s="180" t="s">
        <v>301</v>
      </c>
      <c r="D195" s="172" t="s">
        <v>280</v>
      </c>
      <c r="E195" s="173">
        <v>2</v>
      </c>
      <c r="F195" s="174"/>
      <c r="G195" s="175">
        <f>ROUND(E195*F195,2)</f>
        <v>0</v>
      </c>
      <c r="H195" s="174"/>
      <c r="I195" s="175">
        <f>ROUND(E195*H195,2)</f>
        <v>0</v>
      </c>
      <c r="J195" s="174"/>
      <c r="K195" s="175">
        <f>ROUND(E195*J195,2)</f>
        <v>0</v>
      </c>
      <c r="L195" s="175">
        <v>21</v>
      </c>
      <c r="M195" s="175">
        <f>G195*(1+L195/100)</f>
        <v>0</v>
      </c>
      <c r="N195" s="175">
        <v>6.8000000000000005E-2</v>
      </c>
      <c r="O195" s="175">
        <f>ROUND(E195*N195,2)</f>
        <v>0.14000000000000001</v>
      </c>
      <c r="P195" s="175">
        <v>0</v>
      </c>
      <c r="Q195" s="175">
        <f>ROUND(E195*P195,2)</f>
        <v>0</v>
      </c>
      <c r="R195" s="175"/>
      <c r="S195" s="175" t="s">
        <v>206</v>
      </c>
      <c r="T195" s="176" t="s">
        <v>136</v>
      </c>
      <c r="U195" s="162">
        <v>0</v>
      </c>
      <c r="V195" s="162">
        <f>ROUND(E195*U195,2)</f>
        <v>0</v>
      </c>
      <c r="W195" s="162"/>
      <c r="X195" s="162" t="s">
        <v>119</v>
      </c>
      <c r="Y195" s="153"/>
      <c r="Z195" s="153"/>
      <c r="AA195" s="153"/>
      <c r="AB195" s="153"/>
      <c r="AC195" s="153"/>
      <c r="AD195" s="153"/>
      <c r="AE195" s="153"/>
      <c r="AF195" s="153"/>
      <c r="AG195" s="153" t="s">
        <v>120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245"/>
      <c r="D196" s="246"/>
      <c r="E196" s="246"/>
      <c r="F196" s="246"/>
      <c r="G196" s="246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123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ht="22.5" outlineLevel="1" x14ac:dyDescent="0.2">
      <c r="A197" s="170">
        <v>74</v>
      </c>
      <c r="B197" s="171" t="s">
        <v>287</v>
      </c>
      <c r="C197" s="180" t="s">
        <v>288</v>
      </c>
      <c r="D197" s="172" t="s">
        <v>280</v>
      </c>
      <c r="E197" s="173">
        <v>1</v>
      </c>
      <c r="F197" s="174"/>
      <c r="G197" s="175">
        <f>ROUND(E197*F197,2)</f>
        <v>0</v>
      </c>
      <c r="H197" s="174"/>
      <c r="I197" s="175">
        <f>ROUND(E197*H197,2)</f>
        <v>0</v>
      </c>
      <c r="J197" s="174"/>
      <c r="K197" s="175">
        <f>ROUND(E197*J197,2)</f>
        <v>0</v>
      </c>
      <c r="L197" s="175">
        <v>21</v>
      </c>
      <c r="M197" s="175">
        <f>G197*(1+L197/100)</f>
        <v>0</v>
      </c>
      <c r="N197" s="175">
        <v>0.20796000000000001</v>
      </c>
      <c r="O197" s="175">
        <f>ROUND(E197*N197,2)</f>
        <v>0.21</v>
      </c>
      <c r="P197" s="175">
        <v>0</v>
      </c>
      <c r="Q197" s="175">
        <f>ROUND(E197*P197,2)</f>
        <v>0</v>
      </c>
      <c r="R197" s="175"/>
      <c r="S197" s="175" t="s">
        <v>206</v>
      </c>
      <c r="T197" s="176" t="s">
        <v>136</v>
      </c>
      <c r="U197" s="162">
        <v>1.302</v>
      </c>
      <c r="V197" s="162">
        <f>ROUND(E197*U197,2)</f>
        <v>1.3</v>
      </c>
      <c r="W197" s="162"/>
      <c r="X197" s="162" t="s">
        <v>119</v>
      </c>
      <c r="Y197" s="153"/>
      <c r="Z197" s="153"/>
      <c r="AA197" s="153"/>
      <c r="AB197" s="153"/>
      <c r="AC197" s="153"/>
      <c r="AD197" s="153"/>
      <c r="AE197" s="153"/>
      <c r="AF197" s="153"/>
      <c r="AG197" s="153" t="s">
        <v>120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245"/>
      <c r="D198" s="246"/>
      <c r="E198" s="246"/>
      <c r="F198" s="246"/>
      <c r="G198" s="246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123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ht="22.5" outlineLevel="1" x14ac:dyDescent="0.2">
      <c r="A199" s="170">
        <v>75</v>
      </c>
      <c r="B199" s="171" t="s">
        <v>289</v>
      </c>
      <c r="C199" s="180" t="s">
        <v>290</v>
      </c>
      <c r="D199" s="172" t="s">
        <v>280</v>
      </c>
      <c r="E199" s="173">
        <v>1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5">
        <v>0.45743</v>
      </c>
      <c r="O199" s="175">
        <f>ROUND(E199*N199,2)</f>
        <v>0.46</v>
      </c>
      <c r="P199" s="175">
        <v>0</v>
      </c>
      <c r="Q199" s="175">
        <f>ROUND(E199*P199,2)</f>
        <v>0</v>
      </c>
      <c r="R199" s="175"/>
      <c r="S199" s="175" t="s">
        <v>206</v>
      </c>
      <c r="T199" s="176" t="s">
        <v>118</v>
      </c>
      <c r="U199" s="162">
        <v>1.302</v>
      </c>
      <c r="V199" s="162">
        <f>ROUND(E199*U199,2)</f>
        <v>1.3</v>
      </c>
      <c r="W199" s="162"/>
      <c r="X199" s="162" t="s">
        <v>119</v>
      </c>
      <c r="Y199" s="153"/>
      <c r="Z199" s="153"/>
      <c r="AA199" s="153"/>
      <c r="AB199" s="153"/>
      <c r="AC199" s="153"/>
      <c r="AD199" s="153"/>
      <c r="AE199" s="153"/>
      <c r="AF199" s="153"/>
      <c r="AG199" s="153" t="s">
        <v>120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245"/>
      <c r="D200" s="246"/>
      <c r="E200" s="246"/>
      <c r="F200" s="246"/>
      <c r="G200" s="246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123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ht="22.5" outlineLevel="1" x14ac:dyDescent="0.2">
      <c r="A201" s="170">
        <v>76</v>
      </c>
      <c r="B201" s="171" t="s">
        <v>291</v>
      </c>
      <c r="C201" s="180" t="s">
        <v>292</v>
      </c>
      <c r="D201" s="172" t="s">
        <v>280</v>
      </c>
      <c r="E201" s="173">
        <v>4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5">
        <v>2E-3</v>
      </c>
      <c r="O201" s="175">
        <f>ROUND(E201*N201,2)</f>
        <v>0.01</v>
      </c>
      <c r="P201" s="175">
        <v>0</v>
      </c>
      <c r="Q201" s="175">
        <f>ROUND(E201*P201,2)</f>
        <v>0</v>
      </c>
      <c r="R201" s="175" t="s">
        <v>261</v>
      </c>
      <c r="S201" s="175" t="s">
        <v>118</v>
      </c>
      <c r="T201" s="176" t="s">
        <v>118</v>
      </c>
      <c r="U201" s="162">
        <v>0</v>
      </c>
      <c r="V201" s="162">
        <f>ROUND(E201*U201,2)</f>
        <v>0</v>
      </c>
      <c r="W201" s="162"/>
      <c r="X201" s="162" t="s">
        <v>262</v>
      </c>
      <c r="Y201" s="153"/>
      <c r="Z201" s="153"/>
      <c r="AA201" s="153"/>
      <c r="AB201" s="153"/>
      <c r="AC201" s="153"/>
      <c r="AD201" s="153"/>
      <c r="AE201" s="153"/>
      <c r="AF201" s="153"/>
      <c r="AG201" s="153" t="s">
        <v>263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245"/>
      <c r="D202" s="246"/>
      <c r="E202" s="246"/>
      <c r="F202" s="246"/>
      <c r="G202" s="246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123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x14ac:dyDescent="0.2">
      <c r="A203" s="164" t="s">
        <v>112</v>
      </c>
      <c r="B203" s="165" t="s">
        <v>73</v>
      </c>
      <c r="C203" s="179" t="s">
        <v>74</v>
      </c>
      <c r="D203" s="166"/>
      <c r="E203" s="167"/>
      <c r="F203" s="168"/>
      <c r="G203" s="168">
        <f>SUMIF(AG204:AG241,"&lt;&gt;NOR",G204:G241)</f>
        <v>0</v>
      </c>
      <c r="H203" s="168"/>
      <c r="I203" s="168">
        <f>SUM(I204:I241)</f>
        <v>0</v>
      </c>
      <c r="J203" s="168"/>
      <c r="K203" s="168">
        <f>SUM(K204:K241)</f>
        <v>0</v>
      </c>
      <c r="L203" s="168"/>
      <c r="M203" s="168">
        <f>SUM(M204:M241)</f>
        <v>0</v>
      </c>
      <c r="N203" s="168"/>
      <c r="O203" s="168">
        <f>SUM(O204:O241)</f>
        <v>2.69</v>
      </c>
      <c r="P203" s="168"/>
      <c r="Q203" s="168">
        <f>SUM(Q204:Q241)</f>
        <v>0</v>
      </c>
      <c r="R203" s="168"/>
      <c r="S203" s="168"/>
      <c r="T203" s="169"/>
      <c r="U203" s="163"/>
      <c r="V203" s="163">
        <f>SUM(V204:V241)</f>
        <v>44.879999999999995</v>
      </c>
      <c r="W203" s="163"/>
      <c r="X203" s="163"/>
      <c r="AG203" t="s">
        <v>113</v>
      </c>
    </row>
    <row r="204" spans="1:60" outlineLevel="1" x14ac:dyDescent="0.2">
      <c r="A204" s="170">
        <v>77</v>
      </c>
      <c r="B204" s="171" t="s">
        <v>302</v>
      </c>
      <c r="C204" s="180" t="s">
        <v>303</v>
      </c>
      <c r="D204" s="172" t="s">
        <v>198</v>
      </c>
      <c r="E204" s="173">
        <v>30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21</v>
      </c>
      <c r="M204" s="175">
        <f>G204*(1+L204/100)</f>
        <v>0</v>
      </c>
      <c r="N204" s="175">
        <v>0</v>
      </c>
      <c r="O204" s="175">
        <f>ROUND(E204*N204,2)</f>
        <v>0</v>
      </c>
      <c r="P204" s="175">
        <v>0</v>
      </c>
      <c r="Q204" s="175">
        <f>ROUND(E204*P204,2)</f>
        <v>0</v>
      </c>
      <c r="R204" s="175" t="s">
        <v>194</v>
      </c>
      <c r="S204" s="175" t="s">
        <v>118</v>
      </c>
      <c r="T204" s="176" t="s">
        <v>118</v>
      </c>
      <c r="U204" s="162">
        <v>0.43</v>
      </c>
      <c r="V204" s="162">
        <f>ROUND(E204*U204,2)</f>
        <v>12.9</v>
      </c>
      <c r="W204" s="162"/>
      <c r="X204" s="162" t="s">
        <v>119</v>
      </c>
      <c r="Y204" s="153"/>
      <c r="Z204" s="153"/>
      <c r="AA204" s="153"/>
      <c r="AB204" s="153"/>
      <c r="AC204" s="153"/>
      <c r="AD204" s="153"/>
      <c r="AE204" s="153"/>
      <c r="AF204" s="153"/>
      <c r="AG204" s="153" t="s">
        <v>120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60"/>
      <c r="B205" s="161"/>
      <c r="C205" s="241" t="s">
        <v>304</v>
      </c>
      <c r="D205" s="242"/>
      <c r="E205" s="242"/>
      <c r="F205" s="242"/>
      <c r="G205" s="24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122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243"/>
      <c r="D206" s="244"/>
      <c r="E206" s="244"/>
      <c r="F206" s="244"/>
      <c r="G206" s="244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123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ht="22.5" outlineLevel="1" x14ac:dyDescent="0.2">
      <c r="A207" s="170">
        <v>78</v>
      </c>
      <c r="B207" s="171" t="s">
        <v>305</v>
      </c>
      <c r="C207" s="180" t="s">
        <v>306</v>
      </c>
      <c r="D207" s="172" t="s">
        <v>198</v>
      </c>
      <c r="E207" s="173">
        <v>166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75">
        <v>0</v>
      </c>
      <c r="O207" s="175">
        <f>ROUND(E207*N207,2)</f>
        <v>0</v>
      </c>
      <c r="P207" s="175">
        <v>0</v>
      </c>
      <c r="Q207" s="175">
        <f>ROUND(E207*P207,2)</f>
        <v>0</v>
      </c>
      <c r="R207" s="175" t="s">
        <v>194</v>
      </c>
      <c r="S207" s="175" t="s">
        <v>118</v>
      </c>
      <c r="T207" s="176" t="s">
        <v>118</v>
      </c>
      <c r="U207" s="162">
        <v>7.9000000000000001E-2</v>
      </c>
      <c r="V207" s="162">
        <f>ROUND(E207*U207,2)</f>
        <v>13.11</v>
      </c>
      <c r="W207" s="162"/>
      <c r="X207" s="162" t="s">
        <v>119</v>
      </c>
      <c r="Y207" s="153"/>
      <c r="Z207" s="153"/>
      <c r="AA207" s="153"/>
      <c r="AB207" s="153"/>
      <c r="AC207" s="153"/>
      <c r="AD207" s="153"/>
      <c r="AE207" s="153"/>
      <c r="AF207" s="153"/>
      <c r="AG207" s="153" t="s">
        <v>120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60"/>
      <c r="B208" s="161"/>
      <c r="C208" s="241" t="s">
        <v>307</v>
      </c>
      <c r="D208" s="242"/>
      <c r="E208" s="242"/>
      <c r="F208" s="242"/>
      <c r="G208" s="24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122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243"/>
      <c r="D209" s="244"/>
      <c r="E209" s="244"/>
      <c r="F209" s="244"/>
      <c r="G209" s="244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123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70">
        <v>79</v>
      </c>
      <c r="B210" s="171" t="s">
        <v>308</v>
      </c>
      <c r="C210" s="180" t="s">
        <v>309</v>
      </c>
      <c r="D210" s="172" t="s">
        <v>280</v>
      </c>
      <c r="E210" s="173">
        <v>1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75">
        <v>0</v>
      </c>
      <c r="O210" s="175">
        <f>ROUND(E210*N210,2)</f>
        <v>0</v>
      </c>
      <c r="P210" s="175">
        <v>0</v>
      </c>
      <c r="Q210" s="175">
        <f>ROUND(E210*P210,2)</f>
        <v>0</v>
      </c>
      <c r="R210" s="175" t="s">
        <v>194</v>
      </c>
      <c r="S210" s="175" t="s">
        <v>118</v>
      </c>
      <c r="T210" s="176" t="s">
        <v>118</v>
      </c>
      <c r="U210" s="162">
        <v>3.5</v>
      </c>
      <c r="V210" s="162">
        <f>ROUND(E210*U210,2)</f>
        <v>3.5</v>
      </c>
      <c r="W210" s="162"/>
      <c r="X210" s="162" t="s">
        <v>119</v>
      </c>
      <c r="Y210" s="153"/>
      <c r="Z210" s="153"/>
      <c r="AA210" s="153"/>
      <c r="AB210" s="153"/>
      <c r="AC210" s="153"/>
      <c r="AD210" s="153"/>
      <c r="AE210" s="153"/>
      <c r="AF210" s="153"/>
      <c r="AG210" s="153" t="s">
        <v>120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60"/>
      <c r="B211" s="161"/>
      <c r="C211" s="245"/>
      <c r="D211" s="246"/>
      <c r="E211" s="246"/>
      <c r="F211" s="246"/>
      <c r="G211" s="246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123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ht="22.5" outlineLevel="1" x14ac:dyDescent="0.2">
      <c r="A212" s="170">
        <v>80</v>
      </c>
      <c r="B212" s="171" t="s">
        <v>278</v>
      </c>
      <c r="C212" s="180" t="s">
        <v>279</v>
      </c>
      <c r="D212" s="172" t="s">
        <v>280</v>
      </c>
      <c r="E212" s="173">
        <v>1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75">
        <v>9.2249999999999999E-2</v>
      </c>
      <c r="O212" s="175">
        <f>ROUND(E212*N212,2)</f>
        <v>0.09</v>
      </c>
      <c r="P212" s="175">
        <v>0</v>
      </c>
      <c r="Q212" s="175">
        <f>ROUND(E212*P212,2)</f>
        <v>0</v>
      </c>
      <c r="R212" s="175" t="s">
        <v>117</v>
      </c>
      <c r="S212" s="175" t="s">
        <v>118</v>
      </c>
      <c r="T212" s="176" t="s">
        <v>118</v>
      </c>
      <c r="U212" s="162">
        <v>1.6</v>
      </c>
      <c r="V212" s="162">
        <f>ROUND(E212*U212,2)</f>
        <v>1.6</v>
      </c>
      <c r="W212" s="162"/>
      <c r="X212" s="162" t="s">
        <v>119</v>
      </c>
      <c r="Y212" s="153"/>
      <c r="Z212" s="153"/>
      <c r="AA212" s="153"/>
      <c r="AB212" s="153"/>
      <c r="AC212" s="153"/>
      <c r="AD212" s="153"/>
      <c r="AE212" s="153"/>
      <c r="AF212" s="153"/>
      <c r="AG212" s="153" t="s">
        <v>120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245"/>
      <c r="D213" s="246"/>
      <c r="E213" s="246"/>
      <c r="F213" s="246"/>
      <c r="G213" s="246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123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70">
        <v>81</v>
      </c>
      <c r="B214" s="171" t="s">
        <v>310</v>
      </c>
      <c r="C214" s="180" t="s">
        <v>311</v>
      </c>
      <c r="D214" s="172" t="s">
        <v>232</v>
      </c>
      <c r="E214" s="173">
        <v>3.0449999999999999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75">
        <v>0</v>
      </c>
      <c r="O214" s="175">
        <f>ROUND(E214*N214,2)</f>
        <v>0</v>
      </c>
      <c r="P214" s="175">
        <v>0</v>
      </c>
      <c r="Q214" s="175">
        <f>ROUND(E214*P214,2)</f>
        <v>0</v>
      </c>
      <c r="R214" s="175" t="s">
        <v>194</v>
      </c>
      <c r="S214" s="175" t="s">
        <v>118</v>
      </c>
      <c r="T214" s="176" t="s">
        <v>118</v>
      </c>
      <c r="U214" s="162">
        <v>0.35099999999999998</v>
      </c>
      <c r="V214" s="162">
        <f>ROUND(E214*U214,2)</f>
        <v>1.07</v>
      </c>
      <c r="W214" s="162"/>
      <c r="X214" s="162" t="s">
        <v>119</v>
      </c>
      <c r="Y214" s="153"/>
      <c r="Z214" s="153"/>
      <c r="AA214" s="153"/>
      <c r="AB214" s="153"/>
      <c r="AC214" s="153"/>
      <c r="AD214" s="153"/>
      <c r="AE214" s="153"/>
      <c r="AF214" s="153"/>
      <c r="AG214" s="153" t="s">
        <v>120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245"/>
      <c r="D215" s="246"/>
      <c r="E215" s="246"/>
      <c r="F215" s="246"/>
      <c r="G215" s="246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123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70">
        <v>82</v>
      </c>
      <c r="B216" s="171" t="s">
        <v>312</v>
      </c>
      <c r="C216" s="180" t="s">
        <v>313</v>
      </c>
      <c r="D216" s="172" t="s">
        <v>232</v>
      </c>
      <c r="E216" s="173">
        <v>45.674999999999997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75">
        <v>0</v>
      </c>
      <c r="O216" s="175">
        <f>ROUND(E216*N216,2)</f>
        <v>0</v>
      </c>
      <c r="P216" s="175">
        <v>0</v>
      </c>
      <c r="Q216" s="175">
        <f>ROUND(E216*P216,2)</f>
        <v>0</v>
      </c>
      <c r="R216" s="175" t="s">
        <v>194</v>
      </c>
      <c r="S216" s="175" t="s">
        <v>118</v>
      </c>
      <c r="T216" s="176" t="s">
        <v>118</v>
      </c>
      <c r="U216" s="162">
        <v>0</v>
      </c>
      <c r="V216" s="162">
        <f>ROUND(E216*U216,2)</f>
        <v>0</v>
      </c>
      <c r="W216" s="162"/>
      <c r="X216" s="162" t="s">
        <v>119</v>
      </c>
      <c r="Y216" s="153"/>
      <c r="Z216" s="153"/>
      <c r="AA216" s="153"/>
      <c r="AB216" s="153"/>
      <c r="AC216" s="153"/>
      <c r="AD216" s="153"/>
      <c r="AE216" s="153"/>
      <c r="AF216" s="153"/>
      <c r="AG216" s="153" t="s">
        <v>120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245"/>
      <c r="D217" s="246"/>
      <c r="E217" s="246"/>
      <c r="F217" s="246"/>
      <c r="G217" s="246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123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70">
        <v>83</v>
      </c>
      <c r="B218" s="171" t="s">
        <v>314</v>
      </c>
      <c r="C218" s="180" t="s">
        <v>315</v>
      </c>
      <c r="D218" s="172" t="s">
        <v>232</v>
      </c>
      <c r="E218" s="173">
        <v>3.0449999999999999</v>
      </c>
      <c r="F218" s="174"/>
      <c r="G218" s="175">
        <f>ROUND(E218*F218,2)</f>
        <v>0</v>
      </c>
      <c r="H218" s="174"/>
      <c r="I218" s="175">
        <f>ROUND(E218*H218,2)</f>
        <v>0</v>
      </c>
      <c r="J218" s="174"/>
      <c r="K218" s="175">
        <f>ROUND(E218*J218,2)</f>
        <v>0</v>
      </c>
      <c r="L218" s="175">
        <v>21</v>
      </c>
      <c r="M218" s="175">
        <f>G218*(1+L218/100)</f>
        <v>0</v>
      </c>
      <c r="N218" s="175">
        <v>0</v>
      </c>
      <c r="O218" s="175">
        <f>ROUND(E218*N218,2)</f>
        <v>0</v>
      </c>
      <c r="P218" s="175">
        <v>0</v>
      </c>
      <c r="Q218" s="175">
        <f>ROUND(E218*P218,2)</f>
        <v>0</v>
      </c>
      <c r="R218" s="175" t="s">
        <v>194</v>
      </c>
      <c r="S218" s="175" t="s">
        <v>118</v>
      </c>
      <c r="T218" s="176" t="s">
        <v>118</v>
      </c>
      <c r="U218" s="162">
        <v>0.56399999999999995</v>
      </c>
      <c r="V218" s="162">
        <f>ROUND(E218*U218,2)</f>
        <v>1.72</v>
      </c>
      <c r="W218" s="162"/>
      <c r="X218" s="162" t="s">
        <v>119</v>
      </c>
      <c r="Y218" s="153"/>
      <c r="Z218" s="153"/>
      <c r="AA218" s="153"/>
      <c r="AB218" s="153"/>
      <c r="AC218" s="153"/>
      <c r="AD218" s="153"/>
      <c r="AE218" s="153"/>
      <c r="AF218" s="153"/>
      <c r="AG218" s="153" t="s">
        <v>120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245"/>
      <c r="D219" s="246"/>
      <c r="E219" s="246"/>
      <c r="F219" s="246"/>
      <c r="G219" s="246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123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22.5" outlineLevel="1" x14ac:dyDescent="0.2">
      <c r="A220" s="170">
        <v>84</v>
      </c>
      <c r="B220" s="171" t="s">
        <v>316</v>
      </c>
      <c r="C220" s="180" t="s">
        <v>317</v>
      </c>
      <c r="D220" s="172" t="s">
        <v>232</v>
      </c>
      <c r="E220" s="173">
        <v>3.0449999999999999</v>
      </c>
      <c r="F220" s="174"/>
      <c r="G220" s="175">
        <f>ROUND(E220*F220,2)</f>
        <v>0</v>
      </c>
      <c r="H220" s="174"/>
      <c r="I220" s="175">
        <f>ROUND(E220*H220,2)</f>
        <v>0</v>
      </c>
      <c r="J220" s="174"/>
      <c r="K220" s="175">
        <f>ROUND(E220*J220,2)</f>
        <v>0</v>
      </c>
      <c r="L220" s="175">
        <v>21</v>
      </c>
      <c r="M220" s="175">
        <f>G220*(1+L220/100)</f>
        <v>0</v>
      </c>
      <c r="N220" s="175">
        <v>0</v>
      </c>
      <c r="O220" s="175">
        <f>ROUND(E220*N220,2)</f>
        <v>0</v>
      </c>
      <c r="P220" s="175">
        <v>0</v>
      </c>
      <c r="Q220" s="175">
        <f>ROUND(E220*P220,2)</f>
        <v>0</v>
      </c>
      <c r="R220" s="175" t="s">
        <v>318</v>
      </c>
      <c r="S220" s="175" t="s">
        <v>118</v>
      </c>
      <c r="T220" s="176" t="s">
        <v>118</v>
      </c>
      <c r="U220" s="162">
        <v>0</v>
      </c>
      <c r="V220" s="162">
        <f>ROUND(E220*U220,2)</f>
        <v>0</v>
      </c>
      <c r="W220" s="162"/>
      <c r="X220" s="162" t="s">
        <v>119</v>
      </c>
      <c r="Y220" s="153"/>
      <c r="Z220" s="153"/>
      <c r="AA220" s="153"/>
      <c r="AB220" s="153"/>
      <c r="AC220" s="153"/>
      <c r="AD220" s="153"/>
      <c r="AE220" s="153"/>
      <c r="AF220" s="153"/>
      <c r="AG220" s="153" t="s">
        <v>120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60"/>
      <c r="B221" s="161"/>
      <c r="C221" s="245"/>
      <c r="D221" s="246"/>
      <c r="E221" s="246"/>
      <c r="F221" s="246"/>
      <c r="G221" s="246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123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70">
        <v>85</v>
      </c>
      <c r="B222" s="171" t="s">
        <v>319</v>
      </c>
      <c r="C222" s="180" t="s">
        <v>320</v>
      </c>
      <c r="D222" s="172" t="s">
        <v>321</v>
      </c>
      <c r="E222" s="173">
        <v>1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75">
        <v>0</v>
      </c>
      <c r="O222" s="175">
        <f>ROUND(E222*N222,2)</f>
        <v>0</v>
      </c>
      <c r="P222" s="175">
        <v>0</v>
      </c>
      <c r="Q222" s="175">
        <f>ROUND(E222*P222,2)</f>
        <v>0</v>
      </c>
      <c r="R222" s="175"/>
      <c r="S222" s="175" t="s">
        <v>206</v>
      </c>
      <c r="T222" s="176" t="s">
        <v>136</v>
      </c>
      <c r="U222" s="162">
        <v>0</v>
      </c>
      <c r="V222" s="162">
        <f>ROUND(E222*U222,2)</f>
        <v>0</v>
      </c>
      <c r="W222" s="162"/>
      <c r="X222" s="162" t="s">
        <v>119</v>
      </c>
      <c r="Y222" s="153"/>
      <c r="Z222" s="153"/>
      <c r="AA222" s="153"/>
      <c r="AB222" s="153"/>
      <c r="AC222" s="153"/>
      <c r="AD222" s="153"/>
      <c r="AE222" s="153"/>
      <c r="AF222" s="153"/>
      <c r="AG222" s="153" t="s">
        <v>120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245"/>
      <c r="D223" s="246"/>
      <c r="E223" s="246"/>
      <c r="F223" s="246"/>
      <c r="G223" s="246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123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ht="22.5" outlineLevel="1" x14ac:dyDescent="0.2">
      <c r="A224" s="170">
        <v>86</v>
      </c>
      <c r="B224" s="171" t="s">
        <v>322</v>
      </c>
      <c r="C224" s="180" t="s">
        <v>323</v>
      </c>
      <c r="D224" s="172" t="s">
        <v>254</v>
      </c>
      <c r="E224" s="173">
        <v>1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5">
        <v>0</v>
      </c>
      <c r="O224" s="175">
        <f>ROUND(E224*N224,2)</f>
        <v>0</v>
      </c>
      <c r="P224" s="175">
        <v>0</v>
      </c>
      <c r="Q224" s="175">
        <f>ROUND(E224*P224,2)</f>
        <v>0</v>
      </c>
      <c r="R224" s="175"/>
      <c r="S224" s="175" t="s">
        <v>206</v>
      </c>
      <c r="T224" s="176" t="s">
        <v>136</v>
      </c>
      <c r="U224" s="162">
        <v>0</v>
      </c>
      <c r="V224" s="162">
        <f>ROUND(E224*U224,2)</f>
        <v>0</v>
      </c>
      <c r="W224" s="162"/>
      <c r="X224" s="162" t="s">
        <v>119</v>
      </c>
      <c r="Y224" s="153"/>
      <c r="Z224" s="153"/>
      <c r="AA224" s="153"/>
      <c r="AB224" s="153"/>
      <c r="AC224" s="153"/>
      <c r="AD224" s="153"/>
      <c r="AE224" s="153"/>
      <c r="AF224" s="153"/>
      <c r="AG224" s="153" t="s">
        <v>120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245"/>
      <c r="D225" s="246"/>
      <c r="E225" s="246"/>
      <c r="F225" s="246"/>
      <c r="G225" s="246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123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ht="22.5" outlineLevel="1" x14ac:dyDescent="0.2">
      <c r="A226" s="170">
        <v>87</v>
      </c>
      <c r="B226" s="171" t="s">
        <v>324</v>
      </c>
      <c r="C226" s="180" t="s">
        <v>325</v>
      </c>
      <c r="D226" s="172" t="s">
        <v>280</v>
      </c>
      <c r="E226" s="173">
        <v>1</v>
      </c>
      <c r="F226" s="174"/>
      <c r="G226" s="175">
        <f>ROUND(E226*F226,2)</f>
        <v>0</v>
      </c>
      <c r="H226" s="174"/>
      <c r="I226" s="175">
        <f>ROUND(E226*H226,2)</f>
        <v>0</v>
      </c>
      <c r="J226" s="174"/>
      <c r="K226" s="175">
        <f>ROUND(E226*J226,2)</f>
        <v>0</v>
      </c>
      <c r="L226" s="175">
        <v>21</v>
      </c>
      <c r="M226" s="175">
        <f>G226*(1+L226/100)</f>
        <v>0</v>
      </c>
      <c r="N226" s="175">
        <v>1.6</v>
      </c>
      <c r="O226" s="175">
        <f>ROUND(E226*N226,2)</f>
        <v>1.6</v>
      </c>
      <c r="P226" s="175">
        <v>0</v>
      </c>
      <c r="Q226" s="175">
        <f>ROUND(E226*P226,2)</f>
        <v>0</v>
      </c>
      <c r="R226" s="175"/>
      <c r="S226" s="175" t="s">
        <v>206</v>
      </c>
      <c r="T226" s="176" t="s">
        <v>136</v>
      </c>
      <c r="U226" s="162">
        <v>0</v>
      </c>
      <c r="V226" s="162">
        <f>ROUND(E226*U226,2)</f>
        <v>0</v>
      </c>
      <c r="W226" s="162"/>
      <c r="X226" s="162" t="s">
        <v>119</v>
      </c>
      <c r="Y226" s="153"/>
      <c r="Z226" s="153"/>
      <c r="AA226" s="153"/>
      <c r="AB226" s="153"/>
      <c r="AC226" s="153"/>
      <c r="AD226" s="153"/>
      <c r="AE226" s="153"/>
      <c r="AF226" s="153"/>
      <c r="AG226" s="153" t="s">
        <v>120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60"/>
      <c r="B227" s="161"/>
      <c r="C227" s="245"/>
      <c r="D227" s="246"/>
      <c r="E227" s="246"/>
      <c r="F227" s="246"/>
      <c r="G227" s="246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123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70">
        <v>88</v>
      </c>
      <c r="B228" s="171" t="s">
        <v>326</v>
      </c>
      <c r="C228" s="180" t="s">
        <v>286</v>
      </c>
      <c r="D228" s="172" t="s">
        <v>280</v>
      </c>
      <c r="E228" s="173">
        <v>1</v>
      </c>
      <c r="F228" s="174"/>
      <c r="G228" s="175">
        <f>ROUND(E228*F228,2)</f>
        <v>0</v>
      </c>
      <c r="H228" s="174"/>
      <c r="I228" s="175">
        <f>ROUND(E228*H228,2)</f>
        <v>0</v>
      </c>
      <c r="J228" s="174"/>
      <c r="K228" s="175">
        <f>ROUND(E228*J228,2)</f>
        <v>0</v>
      </c>
      <c r="L228" s="175">
        <v>21</v>
      </c>
      <c r="M228" s="175">
        <f>G228*(1+L228/100)</f>
        <v>0</v>
      </c>
      <c r="N228" s="175">
        <v>6.8000000000000005E-2</v>
      </c>
      <c r="O228" s="175">
        <f>ROUND(E228*N228,2)</f>
        <v>7.0000000000000007E-2</v>
      </c>
      <c r="P228" s="175">
        <v>0</v>
      </c>
      <c r="Q228" s="175">
        <f>ROUND(E228*P228,2)</f>
        <v>0</v>
      </c>
      <c r="R228" s="175"/>
      <c r="S228" s="175" t="s">
        <v>206</v>
      </c>
      <c r="T228" s="176" t="s">
        <v>136</v>
      </c>
      <c r="U228" s="162">
        <v>0</v>
      </c>
      <c r="V228" s="162">
        <f>ROUND(E228*U228,2)</f>
        <v>0</v>
      </c>
      <c r="W228" s="162"/>
      <c r="X228" s="162" t="s">
        <v>119</v>
      </c>
      <c r="Y228" s="153"/>
      <c r="Z228" s="153"/>
      <c r="AA228" s="153"/>
      <c r="AB228" s="153"/>
      <c r="AC228" s="153"/>
      <c r="AD228" s="153"/>
      <c r="AE228" s="153"/>
      <c r="AF228" s="153"/>
      <c r="AG228" s="153" t="s">
        <v>120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60"/>
      <c r="B229" s="161"/>
      <c r="C229" s="245"/>
      <c r="D229" s="246"/>
      <c r="E229" s="246"/>
      <c r="F229" s="246"/>
      <c r="G229" s="246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123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70">
        <v>89</v>
      </c>
      <c r="B230" s="171" t="s">
        <v>327</v>
      </c>
      <c r="C230" s="180" t="s">
        <v>328</v>
      </c>
      <c r="D230" s="172" t="s">
        <v>254</v>
      </c>
      <c r="E230" s="173">
        <v>2</v>
      </c>
      <c r="F230" s="174"/>
      <c r="G230" s="175">
        <f>ROUND(E230*F230,2)</f>
        <v>0</v>
      </c>
      <c r="H230" s="174"/>
      <c r="I230" s="175">
        <f>ROUND(E230*H230,2)</f>
        <v>0</v>
      </c>
      <c r="J230" s="174"/>
      <c r="K230" s="175">
        <f>ROUND(E230*J230,2)</f>
        <v>0</v>
      </c>
      <c r="L230" s="175">
        <v>21</v>
      </c>
      <c r="M230" s="175">
        <f>G230*(1+L230/100)</f>
        <v>0</v>
      </c>
      <c r="N230" s="175">
        <v>9.2100000000000001E-2</v>
      </c>
      <c r="O230" s="175">
        <f>ROUND(E230*N230,2)</f>
        <v>0.18</v>
      </c>
      <c r="P230" s="175">
        <v>0</v>
      </c>
      <c r="Q230" s="175">
        <f>ROUND(E230*P230,2)</f>
        <v>0</v>
      </c>
      <c r="R230" s="175"/>
      <c r="S230" s="175" t="s">
        <v>206</v>
      </c>
      <c r="T230" s="176" t="s">
        <v>136</v>
      </c>
      <c r="U230" s="162">
        <v>2.8769999999999998</v>
      </c>
      <c r="V230" s="162">
        <f>ROUND(E230*U230,2)</f>
        <v>5.75</v>
      </c>
      <c r="W230" s="162"/>
      <c r="X230" s="162" t="s">
        <v>119</v>
      </c>
      <c r="Y230" s="153"/>
      <c r="Z230" s="153"/>
      <c r="AA230" s="153"/>
      <c r="AB230" s="153"/>
      <c r="AC230" s="153"/>
      <c r="AD230" s="153"/>
      <c r="AE230" s="153"/>
      <c r="AF230" s="153"/>
      <c r="AG230" s="153" t="s">
        <v>120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60"/>
      <c r="B231" s="161"/>
      <c r="C231" s="245"/>
      <c r="D231" s="246"/>
      <c r="E231" s="246"/>
      <c r="F231" s="246"/>
      <c r="G231" s="246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53"/>
      <c r="Z231" s="153"/>
      <c r="AA231" s="153"/>
      <c r="AB231" s="153"/>
      <c r="AC231" s="153"/>
      <c r="AD231" s="153"/>
      <c r="AE231" s="153"/>
      <c r="AF231" s="153"/>
      <c r="AG231" s="153" t="s">
        <v>123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70">
        <v>90</v>
      </c>
      <c r="B232" s="171" t="s">
        <v>329</v>
      </c>
      <c r="C232" s="180" t="s">
        <v>330</v>
      </c>
      <c r="D232" s="172" t="s">
        <v>254</v>
      </c>
      <c r="E232" s="173">
        <v>1</v>
      </c>
      <c r="F232" s="174"/>
      <c r="G232" s="175">
        <f>ROUND(E232*F232,2)</f>
        <v>0</v>
      </c>
      <c r="H232" s="174"/>
      <c r="I232" s="175">
        <f>ROUND(E232*H232,2)</f>
        <v>0</v>
      </c>
      <c r="J232" s="174"/>
      <c r="K232" s="175">
        <f>ROUND(E232*J232,2)</f>
        <v>0</v>
      </c>
      <c r="L232" s="175">
        <v>21</v>
      </c>
      <c r="M232" s="175">
        <f>G232*(1+L232/100)</f>
        <v>0</v>
      </c>
      <c r="N232" s="175">
        <v>7.2700000000000001E-2</v>
      </c>
      <c r="O232" s="175">
        <f>ROUND(E232*N232,2)</f>
        <v>7.0000000000000007E-2</v>
      </c>
      <c r="P232" s="175">
        <v>0</v>
      </c>
      <c r="Q232" s="175">
        <f>ROUND(E232*P232,2)</f>
        <v>0</v>
      </c>
      <c r="R232" s="175"/>
      <c r="S232" s="175" t="s">
        <v>206</v>
      </c>
      <c r="T232" s="176" t="s">
        <v>136</v>
      </c>
      <c r="U232" s="162">
        <v>2.63</v>
      </c>
      <c r="V232" s="162">
        <f>ROUND(E232*U232,2)</f>
        <v>2.63</v>
      </c>
      <c r="W232" s="162"/>
      <c r="X232" s="162" t="s">
        <v>119</v>
      </c>
      <c r="Y232" s="153"/>
      <c r="Z232" s="153"/>
      <c r="AA232" s="153"/>
      <c r="AB232" s="153"/>
      <c r="AC232" s="153"/>
      <c r="AD232" s="153"/>
      <c r="AE232" s="153"/>
      <c r="AF232" s="153"/>
      <c r="AG232" s="153" t="s">
        <v>120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60"/>
      <c r="B233" s="161"/>
      <c r="C233" s="245"/>
      <c r="D233" s="246"/>
      <c r="E233" s="246"/>
      <c r="F233" s="246"/>
      <c r="G233" s="246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53"/>
      <c r="Z233" s="153"/>
      <c r="AA233" s="153"/>
      <c r="AB233" s="153"/>
      <c r="AC233" s="153"/>
      <c r="AD233" s="153"/>
      <c r="AE233" s="153"/>
      <c r="AF233" s="153"/>
      <c r="AG233" s="153" t="s">
        <v>123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70">
        <v>91</v>
      </c>
      <c r="B234" s="171" t="s">
        <v>331</v>
      </c>
      <c r="C234" s="180" t="s">
        <v>332</v>
      </c>
      <c r="D234" s="172" t="s">
        <v>321</v>
      </c>
      <c r="E234" s="173">
        <v>1</v>
      </c>
      <c r="F234" s="174"/>
      <c r="G234" s="175">
        <f>ROUND(E234*F234,2)</f>
        <v>0</v>
      </c>
      <c r="H234" s="174"/>
      <c r="I234" s="175">
        <f>ROUND(E234*H234,2)</f>
        <v>0</v>
      </c>
      <c r="J234" s="174"/>
      <c r="K234" s="175">
        <f>ROUND(E234*J234,2)</f>
        <v>0</v>
      </c>
      <c r="L234" s="175">
        <v>21</v>
      </c>
      <c r="M234" s="175">
        <f>G234*(1+L234/100)</f>
        <v>0</v>
      </c>
      <c r="N234" s="175">
        <v>0</v>
      </c>
      <c r="O234" s="175">
        <f>ROUND(E234*N234,2)</f>
        <v>0</v>
      </c>
      <c r="P234" s="175">
        <v>0</v>
      </c>
      <c r="Q234" s="175">
        <f>ROUND(E234*P234,2)</f>
        <v>0</v>
      </c>
      <c r="R234" s="175"/>
      <c r="S234" s="175" t="s">
        <v>206</v>
      </c>
      <c r="T234" s="176" t="s">
        <v>136</v>
      </c>
      <c r="U234" s="162">
        <v>0</v>
      </c>
      <c r="V234" s="162">
        <f>ROUND(E234*U234,2)</f>
        <v>0</v>
      </c>
      <c r="W234" s="162"/>
      <c r="X234" s="162" t="s">
        <v>119</v>
      </c>
      <c r="Y234" s="153"/>
      <c r="Z234" s="153"/>
      <c r="AA234" s="153"/>
      <c r="AB234" s="153"/>
      <c r="AC234" s="153"/>
      <c r="AD234" s="153"/>
      <c r="AE234" s="153"/>
      <c r="AF234" s="153"/>
      <c r="AG234" s="153" t="s">
        <v>120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60"/>
      <c r="B235" s="161"/>
      <c r="C235" s="245"/>
      <c r="D235" s="246"/>
      <c r="E235" s="246"/>
      <c r="F235" s="246"/>
      <c r="G235" s="246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123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ht="22.5" outlineLevel="1" x14ac:dyDescent="0.2">
      <c r="A236" s="170">
        <v>92</v>
      </c>
      <c r="B236" s="171" t="s">
        <v>287</v>
      </c>
      <c r="C236" s="180" t="s">
        <v>288</v>
      </c>
      <c r="D236" s="172" t="s">
        <v>280</v>
      </c>
      <c r="E236" s="173">
        <v>1</v>
      </c>
      <c r="F236" s="174"/>
      <c r="G236" s="175">
        <f>ROUND(E236*F236,2)</f>
        <v>0</v>
      </c>
      <c r="H236" s="174"/>
      <c r="I236" s="175">
        <f>ROUND(E236*H236,2)</f>
        <v>0</v>
      </c>
      <c r="J236" s="174"/>
      <c r="K236" s="175">
        <f>ROUND(E236*J236,2)</f>
        <v>0</v>
      </c>
      <c r="L236" s="175">
        <v>21</v>
      </c>
      <c r="M236" s="175">
        <f>G236*(1+L236/100)</f>
        <v>0</v>
      </c>
      <c r="N236" s="175">
        <v>0.20796000000000001</v>
      </c>
      <c r="O236" s="175">
        <f>ROUND(E236*N236,2)</f>
        <v>0.21</v>
      </c>
      <c r="P236" s="175">
        <v>0</v>
      </c>
      <c r="Q236" s="175">
        <f>ROUND(E236*P236,2)</f>
        <v>0</v>
      </c>
      <c r="R236" s="175"/>
      <c r="S236" s="175" t="s">
        <v>206</v>
      </c>
      <c r="T236" s="176" t="s">
        <v>136</v>
      </c>
      <c r="U236" s="162">
        <v>1.302</v>
      </c>
      <c r="V236" s="162">
        <f>ROUND(E236*U236,2)</f>
        <v>1.3</v>
      </c>
      <c r="W236" s="162"/>
      <c r="X236" s="162" t="s">
        <v>119</v>
      </c>
      <c r="Y236" s="153"/>
      <c r="Z236" s="153"/>
      <c r="AA236" s="153"/>
      <c r="AB236" s="153"/>
      <c r="AC236" s="153"/>
      <c r="AD236" s="153"/>
      <c r="AE236" s="153"/>
      <c r="AF236" s="153"/>
      <c r="AG236" s="153" t="s">
        <v>120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60"/>
      <c r="B237" s="161"/>
      <c r="C237" s="245"/>
      <c r="D237" s="246"/>
      <c r="E237" s="246"/>
      <c r="F237" s="246"/>
      <c r="G237" s="246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123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ht="22.5" outlineLevel="1" x14ac:dyDescent="0.2">
      <c r="A238" s="170">
        <v>93</v>
      </c>
      <c r="B238" s="171" t="s">
        <v>289</v>
      </c>
      <c r="C238" s="180" t="s">
        <v>290</v>
      </c>
      <c r="D238" s="172" t="s">
        <v>280</v>
      </c>
      <c r="E238" s="173">
        <v>1</v>
      </c>
      <c r="F238" s="174"/>
      <c r="G238" s="175">
        <f>ROUND(E238*F238,2)</f>
        <v>0</v>
      </c>
      <c r="H238" s="174"/>
      <c r="I238" s="175">
        <f>ROUND(E238*H238,2)</f>
        <v>0</v>
      </c>
      <c r="J238" s="174"/>
      <c r="K238" s="175">
        <f>ROUND(E238*J238,2)</f>
        <v>0</v>
      </c>
      <c r="L238" s="175">
        <v>21</v>
      </c>
      <c r="M238" s="175">
        <f>G238*(1+L238/100)</f>
        <v>0</v>
      </c>
      <c r="N238" s="175">
        <v>0.45743</v>
      </c>
      <c r="O238" s="175">
        <f>ROUND(E238*N238,2)</f>
        <v>0.46</v>
      </c>
      <c r="P238" s="175">
        <v>0</v>
      </c>
      <c r="Q238" s="175">
        <f>ROUND(E238*P238,2)</f>
        <v>0</v>
      </c>
      <c r="R238" s="175"/>
      <c r="S238" s="175" t="s">
        <v>206</v>
      </c>
      <c r="T238" s="176" t="s">
        <v>118</v>
      </c>
      <c r="U238" s="162">
        <v>1.302</v>
      </c>
      <c r="V238" s="162">
        <f>ROUND(E238*U238,2)</f>
        <v>1.3</v>
      </c>
      <c r="W238" s="162"/>
      <c r="X238" s="162" t="s">
        <v>119</v>
      </c>
      <c r="Y238" s="153"/>
      <c r="Z238" s="153"/>
      <c r="AA238" s="153"/>
      <c r="AB238" s="153"/>
      <c r="AC238" s="153"/>
      <c r="AD238" s="153"/>
      <c r="AE238" s="153"/>
      <c r="AF238" s="153"/>
      <c r="AG238" s="153" t="s">
        <v>120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245"/>
      <c r="D239" s="246"/>
      <c r="E239" s="246"/>
      <c r="F239" s="246"/>
      <c r="G239" s="246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123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ht="22.5" outlineLevel="1" x14ac:dyDescent="0.2">
      <c r="A240" s="170">
        <v>94</v>
      </c>
      <c r="B240" s="171" t="s">
        <v>291</v>
      </c>
      <c r="C240" s="180" t="s">
        <v>292</v>
      </c>
      <c r="D240" s="172" t="s">
        <v>280</v>
      </c>
      <c r="E240" s="173">
        <v>4</v>
      </c>
      <c r="F240" s="174"/>
      <c r="G240" s="175">
        <f>ROUND(E240*F240,2)</f>
        <v>0</v>
      </c>
      <c r="H240" s="174"/>
      <c r="I240" s="175">
        <f>ROUND(E240*H240,2)</f>
        <v>0</v>
      </c>
      <c r="J240" s="174"/>
      <c r="K240" s="175">
        <f>ROUND(E240*J240,2)</f>
        <v>0</v>
      </c>
      <c r="L240" s="175">
        <v>21</v>
      </c>
      <c r="M240" s="175">
        <f>G240*(1+L240/100)</f>
        <v>0</v>
      </c>
      <c r="N240" s="175">
        <v>2E-3</v>
      </c>
      <c r="O240" s="175">
        <f>ROUND(E240*N240,2)</f>
        <v>0.01</v>
      </c>
      <c r="P240" s="175">
        <v>0</v>
      </c>
      <c r="Q240" s="175">
        <f>ROUND(E240*P240,2)</f>
        <v>0</v>
      </c>
      <c r="R240" s="175" t="s">
        <v>261</v>
      </c>
      <c r="S240" s="175" t="s">
        <v>118</v>
      </c>
      <c r="T240" s="176" t="s">
        <v>118</v>
      </c>
      <c r="U240" s="162">
        <v>0</v>
      </c>
      <c r="V240" s="162">
        <f>ROUND(E240*U240,2)</f>
        <v>0</v>
      </c>
      <c r="W240" s="162"/>
      <c r="X240" s="162" t="s">
        <v>262</v>
      </c>
      <c r="Y240" s="153"/>
      <c r="Z240" s="153"/>
      <c r="AA240" s="153"/>
      <c r="AB240" s="153"/>
      <c r="AC240" s="153"/>
      <c r="AD240" s="153"/>
      <c r="AE240" s="153"/>
      <c r="AF240" s="153"/>
      <c r="AG240" s="153" t="s">
        <v>263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60"/>
      <c r="B241" s="161"/>
      <c r="C241" s="245"/>
      <c r="D241" s="246"/>
      <c r="E241" s="246"/>
      <c r="F241" s="246"/>
      <c r="G241" s="246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123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x14ac:dyDescent="0.2">
      <c r="A242" s="164" t="s">
        <v>112</v>
      </c>
      <c r="B242" s="165" t="s">
        <v>75</v>
      </c>
      <c r="C242" s="179" t="s">
        <v>76</v>
      </c>
      <c r="D242" s="166"/>
      <c r="E242" s="167"/>
      <c r="F242" s="168"/>
      <c r="G242" s="168">
        <f>SUMIF(AG243:AG252,"&lt;&gt;NOR",G243:G252)</f>
        <v>0</v>
      </c>
      <c r="H242" s="168"/>
      <c r="I242" s="168">
        <f>SUM(I243:I252)</f>
        <v>0</v>
      </c>
      <c r="J242" s="168"/>
      <c r="K242" s="168">
        <f>SUM(K243:K252)</f>
        <v>0</v>
      </c>
      <c r="L242" s="168"/>
      <c r="M242" s="168">
        <f>SUM(M243:M252)</f>
        <v>0</v>
      </c>
      <c r="N242" s="168"/>
      <c r="O242" s="168">
        <f>SUM(O243:O252)</f>
        <v>1.66</v>
      </c>
      <c r="P242" s="168"/>
      <c r="Q242" s="168">
        <f>SUM(Q243:Q252)</f>
        <v>0</v>
      </c>
      <c r="R242" s="168"/>
      <c r="S242" s="168"/>
      <c r="T242" s="169"/>
      <c r="U242" s="163"/>
      <c r="V242" s="163">
        <f>SUM(V243:V252)</f>
        <v>8.4</v>
      </c>
      <c r="W242" s="163"/>
      <c r="X242" s="163"/>
      <c r="AG242" t="s">
        <v>113</v>
      </c>
    </row>
    <row r="243" spans="1:60" ht="22.5" outlineLevel="1" x14ac:dyDescent="0.2">
      <c r="A243" s="170">
        <v>95</v>
      </c>
      <c r="B243" s="171" t="s">
        <v>278</v>
      </c>
      <c r="C243" s="180" t="s">
        <v>279</v>
      </c>
      <c r="D243" s="172" t="s">
        <v>280</v>
      </c>
      <c r="E243" s="173">
        <v>2</v>
      </c>
      <c r="F243" s="174"/>
      <c r="G243" s="175">
        <f>ROUND(E243*F243,2)</f>
        <v>0</v>
      </c>
      <c r="H243" s="174"/>
      <c r="I243" s="175">
        <f>ROUND(E243*H243,2)</f>
        <v>0</v>
      </c>
      <c r="J243" s="174"/>
      <c r="K243" s="175">
        <f>ROUND(E243*J243,2)</f>
        <v>0</v>
      </c>
      <c r="L243" s="175">
        <v>21</v>
      </c>
      <c r="M243" s="175">
        <f>G243*(1+L243/100)</f>
        <v>0</v>
      </c>
      <c r="N243" s="175">
        <v>9.2249999999999999E-2</v>
      </c>
      <c r="O243" s="175">
        <f>ROUND(E243*N243,2)</f>
        <v>0.18</v>
      </c>
      <c r="P243" s="175">
        <v>0</v>
      </c>
      <c r="Q243" s="175">
        <f>ROUND(E243*P243,2)</f>
        <v>0</v>
      </c>
      <c r="R243" s="175" t="s">
        <v>117</v>
      </c>
      <c r="S243" s="175" t="s">
        <v>118</v>
      </c>
      <c r="T243" s="176" t="s">
        <v>118</v>
      </c>
      <c r="U243" s="162">
        <v>1.6</v>
      </c>
      <c r="V243" s="162">
        <f>ROUND(E243*U243,2)</f>
        <v>3.2</v>
      </c>
      <c r="W243" s="162"/>
      <c r="X243" s="162" t="s">
        <v>119</v>
      </c>
      <c r="Y243" s="153"/>
      <c r="Z243" s="153"/>
      <c r="AA243" s="153"/>
      <c r="AB243" s="153"/>
      <c r="AC243" s="153"/>
      <c r="AD243" s="153"/>
      <c r="AE243" s="153"/>
      <c r="AF243" s="153"/>
      <c r="AG243" s="153" t="s">
        <v>120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60"/>
      <c r="B244" s="161"/>
      <c r="C244" s="245"/>
      <c r="D244" s="246"/>
      <c r="E244" s="246"/>
      <c r="F244" s="246"/>
      <c r="G244" s="246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123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70">
        <v>96</v>
      </c>
      <c r="B245" s="171" t="s">
        <v>333</v>
      </c>
      <c r="C245" s="180" t="s">
        <v>286</v>
      </c>
      <c r="D245" s="172" t="s">
        <v>280</v>
      </c>
      <c r="E245" s="173">
        <v>2</v>
      </c>
      <c r="F245" s="174"/>
      <c r="G245" s="175">
        <f>ROUND(E245*F245,2)</f>
        <v>0</v>
      </c>
      <c r="H245" s="174"/>
      <c r="I245" s="175">
        <f>ROUND(E245*H245,2)</f>
        <v>0</v>
      </c>
      <c r="J245" s="174"/>
      <c r="K245" s="175">
        <f>ROUND(E245*J245,2)</f>
        <v>0</v>
      </c>
      <c r="L245" s="175">
        <v>21</v>
      </c>
      <c r="M245" s="175">
        <f>G245*(1+L245/100)</f>
        <v>0</v>
      </c>
      <c r="N245" s="175">
        <v>6.8000000000000005E-2</v>
      </c>
      <c r="O245" s="175">
        <f>ROUND(E245*N245,2)</f>
        <v>0.14000000000000001</v>
      </c>
      <c r="P245" s="175">
        <v>0</v>
      </c>
      <c r="Q245" s="175">
        <f>ROUND(E245*P245,2)</f>
        <v>0</v>
      </c>
      <c r="R245" s="175"/>
      <c r="S245" s="175" t="s">
        <v>206</v>
      </c>
      <c r="T245" s="176" t="s">
        <v>136</v>
      </c>
      <c r="U245" s="162">
        <v>0</v>
      </c>
      <c r="V245" s="162">
        <f>ROUND(E245*U245,2)</f>
        <v>0</v>
      </c>
      <c r="W245" s="162"/>
      <c r="X245" s="162" t="s">
        <v>119</v>
      </c>
      <c r="Y245" s="153"/>
      <c r="Z245" s="153"/>
      <c r="AA245" s="153"/>
      <c r="AB245" s="153"/>
      <c r="AC245" s="153"/>
      <c r="AD245" s="153"/>
      <c r="AE245" s="153"/>
      <c r="AF245" s="153"/>
      <c r="AG245" s="153" t="s">
        <v>120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60"/>
      <c r="B246" s="161"/>
      <c r="C246" s="245"/>
      <c r="D246" s="246"/>
      <c r="E246" s="246"/>
      <c r="F246" s="246"/>
      <c r="G246" s="246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123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ht="22.5" outlineLevel="1" x14ac:dyDescent="0.2">
      <c r="A247" s="170">
        <v>97</v>
      </c>
      <c r="B247" s="171" t="s">
        <v>287</v>
      </c>
      <c r="C247" s="180" t="s">
        <v>288</v>
      </c>
      <c r="D247" s="172" t="s">
        <v>280</v>
      </c>
      <c r="E247" s="173">
        <v>2</v>
      </c>
      <c r="F247" s="174"/>
      <c r="G247" s="175">
        <f>ROUND(E247*F247,2)</f>
        <v>0</v>
      </c>
      <c r="H247" s="174"/>
      <c r="I247" s="175">
        <f>ROUND(E247*H247,2)</f>
        <v>0</v>
      </c>
      <c r="J247" s="174"/>
      <c r="K247" s="175">
        <f>ROUND(E247*J247,2)</f>
        <v>0</v>
      </c>
      <c r="L247" s="175">
        <v>21</v>
      </c>
      <c r="M247" s="175">
        <f>G247*(1+L247/100)</f>
        <v>0</v>
      </c>
      <c r="N247" s="175">
        <v>0.20796000000000001</v>
      </c>
      <c r="O247" s="175">
        <f>ROUND(E247*N247,2)</f>
        <v>0.42</v>
      </c>
      <c r="P247" s="175">
        <v>0</v>
      </c>
      <c r="Q247" s="175">
        <f>ROUND(E247*P247,2)</f>
        <v>0</v>
      </c>
      <c r="R247" s="175"/>
      <c r="S247" s="175" t="s">
        <v>206</v>
      </c>
      <c r="T247" s="176" t="s">
        <v>136</v>
      </c>
      <c r="U247" s="162">
        <v>1.302</v>
      </c>
      <c r="V247" s="162">
        <f>ROUND(E247*U247,2)</f>
        <v>2.6</v>
      </c>
      <c r="W247" s="162"/>
      <c r="X247" s="162" t="s">
        <v>119</v>
      </c>
      <c r="Y247" s="153"/>
      <c r="Z247" s="153"/>
      <c r="AA247" s="153"/>
      <c r="AB247" s="153"/>
      <c r="AC247" s="153"/>
      <c r="AD247" s="153"/>
      <c r="AE247" s="153"/>
      <c r="AF247" s="153"/>
      <c r="AG247" s="153" t="s">
        <v>120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60"/>
      <c r="B248" s="161"/>
      <c r="C248" s="245"/>
      <c r="D248" s="246"/>
      <c r="E248" s="246"/>
      <c r="F248" s="246"/>
      <c r="G248" s="246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53"/>
      <c r="Z248" s="153"/>
      <c r="AA248" s="153"/>
      <c r="AB248" s="153"/>
      <c r="AC248" s="153"/>
      <c r="AD248" s="153"/>
      <c r="AE248" s="153"/>
      <c r="AF248" s="153"/>
      <c r="AG248" s="153" t="s">
        <v>123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ht="22.5" outlineLevel="1" x14ac:dyDescent="0.2">
      <c r="A249" s="170">
        <v>98</v>
      </c>
      <c r="B249" s="171" t="s">
        <v>289</v>
      </c>
      <c r="C249" s="180" t="s">
        <v>290</v>
      </c>
      <c r="D249" s="172" t="s">
        <v>280</v>
      </c>
      <c r="E249" s="173">
        <v>2</v>
      </c>
      <c r="F249" s="174"/>
      <c r="G249" s="175">
        <f>ROUND(E249*F249,2)</f>
        <v>0</v>
      </c>
      <c r="H249" s="174"/>
      <c r="I249" s="175">
        <f>ROUND(E249*H249,2)</f>
        <v>0</v>
      </c>
      <c r="J249" s="174"/>
      <c r="K249" s="175">
        <f>ROUND(E249*J249,2)</f>
        <v>0</v>
      </c>
      <c r="L249" s="175">
        <v>21</v>
      </c>
      <c r="M249" s="175">
        <f>G249*(1+L249/100)</f>
        <v>0</v>
      </c>
      <c r="N249" s="175">
        <v>0.45743</v>
      </c>
      <c r="O249" s="175">
        <f>ROUND(E249*N249,2)</f>
        <v>0.91</v>
      </c>
      <c r="P249" s="175">
        <v>0</v>
      </c>
      <c r="Q249" s="175">
        <f>ROUND(E249*P249,2)</f>
        <v>0</v>
      </c>
      <c r="R249" s="175"/>
      <c r="S249" s="175" t="s">
        <v>206</v>
      </c>
      <c r="T249" s="176" t="s">
        <v>118</v>
      </c>
      <c r="U249" s="162">
        <v>1.302</v>
      </c>
      <c r="V249" s="162">
        <f>ROUND(E249*U249,2)</f>
        <v>2.6</v>
      </c>
      <c r="W249" s="162"/>
      <c r="X249" s="162" t="s">
        <v>119</v>
      </c>
      <c r="Y249" s="153"/>
      <c r="Z249" s="153"/>
      <c r="AA249" s="153"/>
      <c r="AB249" s="153"/>
      <c r="AC249" s="153"/>
      <c r="AD249" s="153"/>
      <c r="AE249" s="153"/>
      <c r="AF249" s="153"/>
      <c r="AG249" s="153" t="s">
        <v>120</v>
      </c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60"/>
      <c r="B250" s="161"/>
      <c r="C250" s="245"/>
      <c r="D250" s="246"/>
      <c r="E250" s="246"/>
      <c r="F250" s="246"/>
      <c r="G250" s="246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53"/>
      <c r="Z250" s="153"/>
      <c r="AA250" s="153"/>
      <c r="AB250" s="153"/>
      <c r="AC250" s="153"/>
      <c r="AD250" s="153"/>
      <c r="AE250" s="153"/>
      <c r="AF250" s="153"/>
      <c r="AG250" s="153" t="s">
        <v>123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ht="22.5" outlineLevel="1" x14ac:dyDescent="0.2">
      <c r="A251" s="170">
        <v>99</v>
      </c>
      <c r="B251" s="171" t="s">
        <v>291</v>
      </c>
      <c r="C251" s="180" t="s">
        <v>292</v>
      </c>
      <c r="D251" s="172" t="s">
        <v>280</v>
      </c>
      <c r="E251" s="173">
        <v>6</v>
      </c>
      <c r="F251" s="174"/>
      <c r="G251" s="175">
        <f>ROUND(E251*F251,2)</f>
        <v>0</v>
      </c>
      <c r="H251" s="174"/>
      <c r="I251" s="175">
        <f>ROUND(E251*H251,2)</f>
        <v>0</v>
      </c>
      <c r="J251" s="174"/>
      <c r="K251" s="175">
        <f>ROUND(E251*J251,2)</f>
        <v>0</v>
      </c>
      <c r="L251" s="175">
        <v>21</v>
      </c>
      <c r="M251" s="175">
        <f>G251*(1+L251/100)</f>
        <v>0</v>
      </c>
      <c r="N251" s="175">
        <v>2E-3</v>
      </c>
      <c r="O251" s="175">
        <f>ROUND(E251*N251,2)</f>
        <v>0.01</v>
      </c>
      <c r="P251" s="175">
        <v>0</v>
      </c>
      <c r="Q251" s="175">
        <f>ROUND(E251*P251,2)</f>
        <v>0</v>
      </c>
      <c r="R251" s="175" t="s">
        <v>261</v>
      </c>
      <c r="S251" s="175" t="s">
        <v>118</v>
      </c>
      <c r="T251" s="176" t="s">
        <v>118</v>
      </c>
      <c r="U251" s="162">
        <v>0</v>
      </c>
      <c r="V251" s="162">
        <f>ROUND(E251*U251,2)</f>
        <v>0</v>
      </c>
      <c r="W251" s="162"/>
      <c r="X251" s="162" t="s">
        <v>262</v>
      </c>
      <c r="Y251" s="153"/>
      <c r="Z251" s="153"/>
      <c r="AA251" s="153"/>
      <c r="AB251" s="153"/>
      <c r="AC251" s="153"/>
      <c r="AD251" s="153"/>
      <c r="AE251" s="153"/>
      <c r="AF251" s="153"/>
      <c r="AG251" s="153" t="s">
        <v>263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60"/>
      <c r="B252" s="161"/>
      <c r="C252" s="245"/>
      <c r="D252" s="246"/>
      <c r="E252" s="246"/>
      <c r="F252" s="246"/>
      <c r="G252" s="246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53"/>
      <c r="Z252" s="153"/>
      <c r="AA252" s="153"/>
      <c r="AB252" s="153"/>
      <c r="AC252" s="153"/>
      <c r="AD252" s="153"/>
      <c r="AE252" s="153"/>
      <c r="AF252" s="153"/>
      <c r="AG252" s="153" t="s">
        <v>123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x14ac:dyDescent="0.2">
      <c r="A253" s="164" t="s">
        <v>112</v>
      </c>
      <c r="B253" s="165" t="s">
        <v>77</v>
      </c>
      <c r="C253" s="179" t="s">
        <v>78</v>
      </c>
      <c r="D253" s="166"/>
      <c r="E253" s="167"/>
      <c r="F253" s="168"/>
      <c r="G253" s="168">
        <f>SUMIF(AG254:AG259,"&lt;&gt;NOR",G254:G259)</f>
        <v>0</v>
      </c>
      <c r="H253" s="168"/>
      <c r="I253" s="168">
        <f>SUM(I254:I259)</f>
        <v>0</v>
      </c>
      <c r="J253" s="168"/>
      <c r="K253" s="168">
        <f>SUM(K254:K259)</f>
        <v>0</v>
      </c>
      <c r="L253" s="168"/>
      <c r="M253" s="168">
        <f>SUM(M254:M259)</f>
        <v>0</v>
      </c>
      <c r="N253" s="168"/>
      <c r="O253" s="168">
        <f>SUM(O254:O259)</f>
        <v>0.16</v>
      </c>
      <c r="P253" s="168"/>
      <c r="Q253" s="168">
        <f>SUM(Q254:Q259)</f>
        <v>0</v>
      </c>
      <c r="R253" s="168"/>
      <c r="S253" s="168"/>
      <c r="T253" s="169"/>
      <c r="U253" s="163"/>
      <c r="V253" s="163">
        <f>SUM(V254:V259)</f>
        <v>1.6</v>
      </c>
      <c r="W253" s="163"/>
      <c r="X253" s="163"/>
      <c r="AG253" t="s">
        <v>113</v>
      </c>
    </row>
    <row r="254" spans="1:60" ht="22.5" outlineLevel="1" x14ac:dyDescent="0.2">
      <c r="A254" s="170">
        <v>100</v>
      </c>
      <c r="B254" s="171" t="s">
        <v>278</v>
      </c>
      <c r="C254" s="180" t="s">
        <v>279</v>
      </c>
      <c r="D254" s="172" t="s">
        <v>280</v>
      </c>
      <c r="E254" s="173">
        <v>1</v>
      </c>
      <c r="F254" s="174"/>
      <c r="G254" s="175">
        <f>ROUND(E254*F254,2)</f>
        <v>0</v>
      </c>
      <c r="H254" s="174"/>
      <c r="I254" s="175">
        <f>ROUND(E254*H254,2)</f>
        <v>0</v>
      </c>
      <c r="J254" s="174"/>
      <c r="K254" s="175">
        <f>ROUND(E254*J254,2)</f>
        <v>0</v>
      </c>
      <c r="L254" s="175">
        <v>21</v>
      </c>
      <c r="M254" s="175">
        <f>G254*(1+L254/100)</f>
        <v>0</v>
      </c>
      <c r="N254" s="175">
        <v>9.2249999999999999E-2</v>
      </c>
      <c r="O254" s="175">
        <f>ROUND(E254*N254,2)</f>
        <v>0.09</v>
      </c>
      <c r="P254" s="175">
        <v>0</v>
      </c>
      <c r="Q254" s="175">
        <f>ROUND(E254*P254,2)</f>
        <v>0</v>
      </c>
      <c r="R254" s="175" t="s">
        <v>117</v>
      </c>
      <c r="S254" s="175" t="s">
        <v>118</v>
      </c>
      <c r="T254" s="176" t="s">
        <v>118</v>
      </c>
      <c r="U254" s="162">
        <v>1.6</v>
      </c>
      <c r="V254" s="162">
        <f>ROUND(E254*U254,2)</f>
        <v>1.6</v>
      </c>
      <c r="W254" s="162"/>
      <c r="X254" s="162" t="s">
        <v>119</v>
      </c>
      <c r="Y254" s="153"/>
      <c r="Z254" s="153"/>
      <c r="AA254" s="153"/>
      <c r="AB254" s="153"/>
      <c r="AC254" s="153"/>
      <c r="AD254" s="153"/>
      <c r="AE254" s="153"/>
      <c r="AF254" s="153"/>
      <c r="AG254" s="153" t="s">
        <v>120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245"/>
      <c r="D255" s="246"/>
      <c r="E255" s="246"/>
      <c r="F255" s="246"/>
      <c r="G255" s="246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123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70">
        <v>101</v>
      </c>
      <c r="B256" s="171" t="s">
        <v>334</v>
      </c>
      <c r="C256" s="180" t="s">
        <v>286</v>
      </c>
      <c r="D256" s="172" t="s">
        <v>280</v>
      </c>
      <c r="E256" s="173">
        <v>1</v>
      </c>
      <c r="F256" s="174"/>
      <c r="G256" s="175">
        <f>ROUND(E256*F256,2)</f>
        <v>0</v>
      </c>
      <c r="H256" s="174"/>
      <c r="I256" s="175">
        <f>ROUND(E256*H256,2)</f>
        <v>0</v>
      </c>
      <c r="J256" s="174"/>
      <c r="K256" s="175">
        <f>ROUND(E256*J256,2)</f>
        <v>0</v>
      </c>
      <c r="L256" s="175">
        <v>21</v>
      </c>
      <c r="M256" s="175">
        <f>G256*(1+L256/100)</f>
        <v>0</v>
      </c>
      <c r="N256" s="175">
        <v>6.8000000000000005E-2</v>
      </c>
      <c r="O256" s="175">
        <f>ROUND(E256*N256,2)</f>
        <v>7.0000000000000007E-2</v>
      </c>
      <c r="P256" s="175">
        <v>0</v>
      </c>
      <c r="Q256" s="175">
        <f>ROUND(E256*P256,2)</f>
        <v>0</v>
      </c>
      <c r="R256" s="175"/>
      <c r="S256" s="175" t="s">
        <v>206</v>
      </c>
      <c r="T256" s="176" t="s">
        <v>136</v>
      </c>
      <c r="U256" s="162">
        <v>0</v>
      </c>
      <c r="V256" s="162">
        <f>ROUND(E256*U256,2)</f>
        <v>0</v>
      </c>
      <c r="W256" s="162"/>
      <c r="X256" s="162" t="s">
        <v>119</v>
      </c>
      <c r="Y256" s="153"/>
      <c r="Z256" s="153"/>
      <c r="AA256" s="153"/>
      <c r="AB256" s="153"/>
      <c r="AC256" s="153"/>
      <c r="AD256" s="153"/>
      <c r="AE256" s="153"/>
      <c r="AF256" s="153"/>
      <c r="AG256" s="153" t="s">
        <v>120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245"/>
      <c r="D257" s="246"/>
      <c r="E257" s="246"/>
      <c r="F257" s="246"/>
      <c r="G257" s="246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123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ht="22.5" outlineLevel="1" x14ac:dyDescent="0.2">
      <c r="A258" s="170">
        <v>102</v>
      </c>
      <c r="B258" s="171" t="s">
        <v>291</v>
      </c>
      <c r="C258" s="180" t="s">
        <v>292</v>
      </c>
      <c r="D258" s="172" t="s">
        <v>280</v>
      </c>
      <c r="E258" s="173">
        <v>2</v>
      </c>
      <c r="F258" s="174"/>
      <c r="G258" s="175">
        <f>ROUND(E258*F258,2)</f>
        <v>0</v>
      </c>
      <c r="H258" s="174"/>
      <c r="I258" s="175">
        <f>ROUND(E258*H258,2)</f>
        <v>0</v>
      </c>
      <c r="J258" s="174"/>
      <c r="K258" s="175">
        <f>ROUND(E258*J258,2)</f>
        <v>0</v>
      </c>
      <c r="L258" s="175">
        <v>21</v>
      </c>
      <c r="M258" s="175">
        <f>G258*(1+L258/100)</f>
        <v>0</v>
      </c>
      <c r="N258" s="175">
        <v>2E-3</v>
      </c>
      <c r="O258" s="175">
        <f>ROUND(E258*N258,2)</f>
        <v>0</v>
      </c>
      <c r="P258" s="175">
        <v>0</v>
      </c>
      <c r="Q258" s="175">
        <f>ROUND(E258*P258,2)</f>
        <v>0</v>
      </c>
      <c r="R258" s="175" t="s">
        <v>261</v>
      </c>
      <c r="S258" s="175" t="s">
        <v>118</v>
      </c>
      <c r="T258" s="176" t="s">
        <v>118</v>
      </c>
      <c r="U258" s="162">
        <v>0</v>
      </c>
      <c r="V258" s="162">
        <f>ROUND(E258*U258,2)</f>
        <v>0</v>
      </c>
      <c r="W258" s="162"/>
      <c r="X258" s="162" t="s">
        <v>262</v>
      </c>
      <c r="Y258" s="153"/>
      <c r="Z258" s="153"/>
      <c r="AA258" s="153"/>
      <c r="AB258" s="153"/>
      <c r="AC258" s="153"/>
      <c r="AD258" s="153"/>
      <c r="AE258" s="153"/>
      <c r="AF258" s="153"/>
      <c r="AG258" s="153" t="s">
        <v>263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245"/>
      <c r="D259" s="246"/>
      <c r="E259" s="246"/>
      <c r="F259" s="246"/>
      <c r="G259" s="246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123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x14ac:dyDescent="0.2">
      <c r="A260" s="164" t="s">
        <v>112</v>
      </c>
      <c r="B260" s="165" t="s">
        <v>79</v>
      </c>
      <c r="C260" s="179" t="s">
        <v>80</v>
      </c>
      <c r="D260" s="166"/>
      <c r="E260" s="167"/>
      <c r="F260" s="168"/>
      <c r="G260" s="168">
        <f>SUMIF(AG261:AG263,"&lt;&gt;NOR",G261:G263)</f>
        <v>0</v>
      </c>
      <c r="H260" s="168"/>
      <c r="I260" s="168">
        <f>SUM(I261:I263)</f>
        <v>0</v>
      </c>
      <c r="J260" s="168"/>
      <c r="K260" s="168">
        <f>SUM(K261:K263)</f>
        <v>0</v>
      </c>
      <c r="L260" s="168"/>
      <c r="M260" s="168">
        <f>SUM(M261:M263)</f>
        <v>0</v>
      </c>
      <c r="N260" s="168"/>
      <c r="O260" s="168">
        <f>SUM(O261:O263)</f>
        <v>0</v>
      </c>
      <c r="P260" s="168"/>
      <c r="Q260" s="168">
        <f>SUM(Q261:Q263)</f>
        <v>0</v>
      </c>
      <c r="R260" s="168"/>
      <c r="S260" s="168"/>
      <c r="T260" s="169"/>
      <c r="U260" s="163"/>
      <c r="V260" s="163">
        <f>SUM(V261:V263)</f>
        <v>311.10000000000002</v>
      </c>
      <c r="W260" s="163"/>
      <c r="X260" s="163"/>
      <c r="AG260" t="s">
        <v>113</v>
      </c>
    </row>
    <row r="261" spans="1:60" ht="67.5" outlineLevel="1" x14ac:dyDescent="0.2">
      <c r="A261" s="170">
        <v>103</v>
      </c>
      <c r="B261" s="171" t="s">
        <v>335</v>
      </c>
      <c r="C261" s="180" t="s">
        <v>336</v>
      </c>
      <c r="D261" s="172" t="s">
        <v>232</v>
      </c>
      <c r="E261" s="173">
        <v>747.83810000000005</v>
      </c>
      <c r="F261" s="174"/>
      <c r="G261" s="175">
        <f>ROUND(E261*F261,2)</f>
        <v>0</v>
      </c>
      <c r="H261" s="174"/>
      <c r="I261" s="175">
        <f>ROUND(E261*H261,2)</f>
        <v>0</v>
      </c>
      <c r="J261" s="174"/>
      <c r="K261" s="175">
        <f>ROUND(E261*J261,2)</f>
        <v>0</v>
      </c>
      <c r="L261" s="175">
        <v>21</v>
      </c>
      <c r="M261" s="175">
        <f>G261*(1+L261/100)</f>
        <v>0</v>
      </c>
      <c r="N261" s="175">
        <v>0</v>
      </c>
      <c r="O261" s="175">
        <f>ROUND(E261*N261,2)</f>
        <v>0</v>
      </c>
      <c r="P261" s="175">
        <v>0</v>
      </c>
      <c r="Q261" s="175">
        <f>ROUND(E261*P261,2)</f>
        <v>0</v>
      </c>
      <c r="R261" s="175" t="s">
        <v>214</v>
      </c>
      <c r="S261" s="175" t="s">
        <v>118</v>
      </c>
      <c r="T261" s="176" t="s">
        <v>118</v>
      </c>
      <c r="U261" s="162">
        <v>0.41599999999999998</v>
      </c>
      <c r="V261" s="162">
        <f>ROUND(E261*U261,2)</f>
        <v>311.10000000000002</v>
      </c>
      <c r="W261" s="162"/>
      <c r="X261" s="162" t="s">
        <v>119</v>
      </c>
      <c r="Y261" s="153"/>
      <c r="Z261" s="153"/>
      <c r="AA261" s="153"/>
      <c r="AB261" s="153"/>
      <c r="AC261" s="153"/>
      <c r="AD261" s="153"/>
      <c r="AE261" s="153"/>
      <c r="AF261" s="153"/>
      <c r="AG261" s="153" t="s">
        <v>120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241" t="s">
        <v>337</v>
      </c>
      <c r="D262" s="242"/>
      <c r="E262" s="242"/>
      <c r="F262" s="242"/>
      <c r="G262" s="24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122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60"/>
      <c r="B263" s="161"/>
      <c r="C263" s="243"/>
      <c r="D263" s="244"/>
      <c r="E263" s="244"/>
      <c r="F263" s="244"/>
      <c r="G263" s="244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53"/>
      <c r="Z263" s="153"/>
      <c r="AA263" s="153"/>
      <c r="AB263" s="153"/>
      <c r="AC263" s="153"/>
      <c r="AD263" s="153"/>
      <c r="AE263" s="153"/>
      <c r="AF263" s="153"/>
      <c r="AG263" s="153" t="s">
        <v>123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x14ac:dyDescent="0.2">
      <c r="A264" s="164" t="s">
        <v>112</v>
      </c>
      <c r="B264" s="165" t="s">
        <v>82</v>
      </c>
      <c r="C264" s="179" t="s">
        <v>83</v>
      </c>
      <c r="D264" s="166"/>
      <c r="E264" s="167"/>
      <c r="F264" s="168"/>
      <c r="G264" s="168">
        <f>SUMIF(AG265:AG271,"&lt;&gt;NOR",G265:G271)</f>
        <v>0</v>
      </c>
      <c r="H264" s="168"/>
      <c r="I264" s="168">
        <f>SUM(I265:I271)</f>
        <v>0</v>
      </c>
      <c r="J264" s="168"/>
      <c r="K264" s="168">
        <f>SUM(K265:K271)</f>
        <v>0</v>
      </c>
      <c r="L264" s="168"/>
      <c r="M264" s="168">
        <f>SUM(M265:M271)</f>
        <v>0</v>
      </c>
      <c r="N264" s="168"/>
      <c r="O264" s="168">
        <f>SUM(O265:O271)</f>
        <v>0</v>
      </c>
      <c r="P264" s="168"/>
      <c r="Q264" s="168">
        <f>SUM(Q265:Q271)</f>
        <v>0</v>
      </c>
      <c r="R264" s="168"/>
      <c r="S264" s="168"/>
      <c r="T264" s="169"/>
      <c r="U264" s="163"/>
      <c r="V264" s="163">
        <f>SUM(V265:V271)</f>
        <v>31.419999999999998</v>
      </c>
      <c r="W264" s="163"/>
      <c r="X264" s="163"/>
      <c r="AG264" t="s">
        <v>113</v>
      </c>
    </row>
    <row r="265" spans="1:60" ht="22.5" outlineLevel="1" x14ac:dyDescent="0.2">
      <c r="A265" s="170">
        <v>104</v>
      </c>
      <c r="B265" s="171" t="s">
        <v>338</v>
      </c>
      <c r="C265" s="180" t="s">
        <v>339</v>
      </c>
      <c r="D265" s="172" t="s">
        <v>232</v>
      </c>
      <c r="E265" s="173">
        <v>288.30563000000001</v>
      </c>
      <c r="F265" s="174"/>
      <c r="G265" s="175">
        <f>ROUND(E265*F265,2)</f>
        <v>0</v>
      </c>
      <c r="H265" s="174"/>
      <c r="I265" s="175">
        <f>ROUND(E265*H265,2)</f>
        <v>0</v>
      </c>
      <c r="J265" s="174"/>
      <c r="K265" s="175">
        <f>ROUND(E265*J265,2)</f>
        <v>0</v>
      </c>
      <c r="L265" s="175">
        <v>21</v>
      </c>
      <c r="M265" s="175">
        <f>G265*(1+L265/100)</f>
        <v>0</v>
      </c>
      <c r="N265" s="175">
        <v>0</v>
      </c>
      <c r="O265" s="175">
        <f>ROUND(E265*N265,2)</f>
        <v>0</v>
      </c>
      <c r="P265" s="175">
        <v>0</v>
      </c>
      <c r="Q265" s="175">
        <f>ROUND(E265*P265,2)</f>
        <v>0</v>
      </c>
      <c r="R265" s="175" t="s">
        <v>117</v>
      </c>
      <c r="S265" s="175" t="s">
        <v>118</v>
      </c>
      <c r="T265" s="176" t="s">
        <v>118</v>
      </c>
      <c r="U265" s="162">
        <v>0.01</v>
      </c>
      <c r="V265" s="162">
        <f>ROUND(E265*U265,2)</f>
        <v>2.88</v>
      </c>
      <c r="W265" s="162"/>
      <c r="X265" s="162" t="s">
        <v>340</v>
      </c>
      <c r="Y265" s="153"/>
      <c r="Z265" s="153"/>
      <c r="AA265" s="153"/>
      <c r="AB265" s="153"/>
      <c r="AC265" s="153"/>
      <c r="AD265" s="153"/>
      <c r="AE265" s="153"/>
      <c r="AF265" s="153"/>
      <c r="AG265" s="153" t="s">
        <v>341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60"/>
      <c r="B266" s="161"/>
      <c r="C266" s="245"/>
      <c r="D266" s="246"/>
      <c r="E266" s="246"/>
      <c r="F266" s="246"/>
      <c r="G266" s="246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53"/>
      <c r="Z266" s="153"/>
      <c r="AA266" s="153"/>
      <c r="AB266" s="153"/>
      <c r="AC266" s="153"/>
      <c r="AD266" s="153"/>
      <c r="AE266" s="153"/>
      <c r="AF266" s="153"/>
      <c r="AG266" s="153" t="s">
        <v>123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70">
        <v>105</v>
      </c>
      <c r="B267" s="171" t="s">
        <v>342</v>
      </c>
      <c r="C267" s="180" t="s">
        <v>343</v>
      </c>
      <c r="D267" s="172" t="s">
        <v>232</v>
      </c>
      <c r="E267" s="173">
        <v>288.30563000000001</v>
      </c>
      <c r="F267" s="174"/>
      <c r="G267" s="175">
        <f>ROUND(E267*F267,2)</f>
        <v>0</v>
      </c>
      <c r="H267" s="174"/>
      <c r="I267" s="175">
        <f>ROUND(E267*H267,2)</f>
        <v>0</v>
      </c>
      <c r="J267" s="174"/>
      <c r="K267" s="175">
        <f>ROUND(E267*J267,2)</f>
        <v>0</v>
      </c>
      <c r="L267" s="175">
        <v>21</v>
      </c>
      <c r="M267" s="175">
        <f>G267*(1+L267/100)</f>
        <v>0</v>
      </c>
      <c r="N267" s="175">
        <v>0</v>
      </c>
      <c r="O267" s="175">
        <f>ROUND(E267*N267,2)</f>
        <v>0</v>
      </c>
      <c r="P267" s="175">
        <v>0</v>
      </c>
      <c r="Q267" s="175">
        <f>ROUND(E267*P267,2)</f>
        <v>0</v>
      </c>
      <c r="R267" s="175" t="s">
        <v>117</v>
      </c>
      <c r="S267" s="175" t="s">
        <v>118</v>
      </c>
      <c r="T267" s="176" t="s">
        <v>118</v>
      </c>
      <c r="U267" s="162">
        <v>9.9000000000000005E-2</v>
      </c>
      <c r="V267" s="162">
        <f>ROUND(E267*U267,2)</f>
        <v>28.54</v>
      </c>
      <c r="W267" s="162"/>
      <c r="X267" s="162" t="s">
        <v>340</v>
      </c>
      <c r="Y267" s="153"/>
      <c r="Z267" s="153"/>
      <c r="AA267" s="153"/>
      <c r="AB267" s="153"/>
      <c r="AC267" s="153"/>
      <c r="AD267" s="153"/>
      <c r="AE267" s="153"/>
      <c r="AF267" s="153"/>
      <c r="AG267" s="153" t="s">
        <v>341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60"/>
      <c r="B268" s="161"/>
      <c r="C268" s="241" t="s">
        <v>344</v>
      </c>
      <c r="D268" s="242"/>
      <c r="E268" s="242"/>
      <c r="F268" s="242"/>
      <c r="G268" s="24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122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60"/>
      <c r="B269" s="161"/>
      <c r="C269" s="243"/>
      <c r="D269" s="244"/>
      <c r="E269" s="244"/>
      <c r="F269" s="244"/>
      <c r="G269" s="244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53"/>
      <c r="Z269" s="153"/>
      <c r="AA269" s="153"/>
      <c r="AB269" s="153"/>
      <c r="AC269" s="153"/>
      <c r="AD269" s="153"/>
      <c r="AE269" s="153"/>
      <c r="AF269" s="153"/>
      <c r="AG269" s="153" t="s">
        <v>123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70">
        <v>106</v>
      </c>
      <c r="B270" s="171" t="s">
        <v>345</v>
      </c>
      <c r="C270" s="180" t="s">
        <v>346</v>
      </c>
      <c r="D270" s="172" t="s">
        <v>232</v>
      </c>
      <c r="E270" s="173">
        <v>288.30563000000001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5">
        <v>0</v>
      </c>
      <c r="O270" s="175">
        <f>ROUND(E270*N270,2)</f>
        <v>0</v>
      </c>
      <c r="P270" s="175">
        <v>0</v>
      </c>
      <c r="Q270" s="175">
        <f>ROUND(E270*P270,2)</f>
        <v>0</v>
      </c>
      <c r="R270" s="175" t="s">
        <v>318</v>
      </c>
      <c r="S270" s="175" t="s">
        <v>118</v>
      </c>
      <c r="T270" s="176" t="s">
        <v>118</v>
      </c>
      <c r="U270" s="162">
        <v>0</v>
      </c>
      <c r="V270" s="162">
        <f>ROUND(E270*U270,2)</f>
        <v>0</v>
      </c>
      <c r="W270" s="162"/>
      <c r="X270" s="162" t="s">
        <v>340</v>
      </c>
      <c r="Y270" s="153"/>
      <c r="Z270" s="153"/>
      <c r="AA270" s="153"/>
      <c r="AB270" s="153"/>
      <c r="AC270" s="153"/>
      <c r="AD270" s="153"/>
      <c r="AE270" s="153"/>
      <c r="AF270" s="153"/>
      <c r="AG270" s="153" t="s">
        <v>341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60"/>
      <c r="B271" s="161"/>
      <c r="C271" s="245"/>
      <c r="D271" s="246"/>
      <c r="E271" s="246"/>
      <c r="F271" s="246"/>
      <c r="G271" s="246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53"/>
      <c r="Z271" s="153"/>
      <c r="AA271" s="153"/>
      <c r="AB271" s="153"/>
      <c r="AC271" s="153"/>
      <c r="AD271" s="153"/>
      <c r="AE271" s="153"/>
      <c r="AF271" s="153"/>
      <c r="AG271" s="153" t="s">
        <v>123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x14ac:dyDescent="0.2">
      <c r="A272" s="3"/>
      <c r="B272" s="4"/>
      <c r="C272" s="181"/>
      <c r="D272" s="6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AE272">
        <v>15</v>
      </c>
      <c r="AF272">
        <v>21</v>
      </c>
      <c r="AG272" t="s">
        <v>99</v>
      </c>
    </row>
    <row r="273" spans="1:33" x14ac:dyDescent="0.2">
      <c r="A273" s="156"/>
      <c r="B273" s="157" t="s">
        <v>29</v>
      </c>
      <c r="C273" s="182"/>
      <c r="D273" s="158"/>
      <c r="E273" s="159"/>
      <c r="F273" s="159"/>
      <c r="G273" s="178">
        <f>G8+G93+G145+G150+G160+G175+G190+G203+G242+G253+G260+G264</f>
        <v>0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AE273">
        <f>SUMIF(L7:L271,AE272,G7:G271)</f>
        <v>0</v>
      </c>
      <c r="AF273">
        <f>SUMIF(L7:L271,AF272,G7:G271)</f>
        <v>0</v>
      </c>
      <c r="AG273" t="s">
        <v>347</v>
      </c>
    </row>
    <row r="274" spans="1:33" x14ac:dyDescent="0.2">
      <c r="C274" s="183"/>
      <c r="D274" s="10"/>
      <c r="AG274" t="s">
        <v>348</v>
      </c>
    </row>
    <row r="275" spans="1:33" x14ac:dyDescent="0.2">
      <c r="D275" s="10"/>
    </row>
    <row r="276" spans="1:33" x14ac:dyDescent="0.2">
      <c r="D276" s="10"/>
    </row>
    <row r="277" spans="1:33" x14ac:dyDescent="0.2">
      <c r="D277" s="10"/>
    </row>
    <row r="278" spans="1:33" x14ac:dyDescent="0.2">
      <c r="D278" s="10"/>
    </row>
    <row r="279" spans="1:33" x14ac:dyDescent="0.2">
      <c r="D279" s="10"/>
    </row>
    <row r="280" spans="1:33" x14ac:dyDescent="0.2">
      <c r="D280" s="10"/>
    </row>
    <row r="281" spans="1:33" x14ac:dyDescent="0.2">
      <c r="D281" s="10"/>
    </row>
    <row r="282" spans="1:33" x14ac:dyDescent="0.2">
      <c r="D282" s="10"/>
    </row>
    <row r="283" spans="1:33" x14ac:dyDescent="0.2">
      <c r="D283" s="10"/>
    </row>
    <row r="284" spans="1:33" x14ac:dyDescent="0.2">
      <c r="D284" s="10"/>
    </row>
    <row r="285" spans="1:33" x14ac:dyDescent="0.2">
      <c r="D285" s="10"/>
    </row>
    <row r="286" spans="1:33" x14ac:dyDescent="0.2">
      <c r="D286" s="10"/>
    </row>
    <row r="287" spans="1:33" x14ac:dyDescent="0.2">
      <c r="D287" s="10"/>
    </row>
    <row r="288" spans="1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WSzclIPNrozWskoTKbzlf1AYlsMQAG9PFcwT8lquPDbCXOuBSA1Cw9Hcd6mzv0PZBCljrKP99vyQr5shAstLA==" saltValue="Y1UFWrQFxYTWd4Smqq35iQ==" spinCount="100000" sheet="1"/>
  <mergeCells count="150">
    <mergeCell ref="A1:G1"/>
    <mergeCell ref="C2:G2"/>
    <mergeCell ref="C3:G3"/>
    <mergeCell ref="C4:G4"/>
    <mergeCell ref="C10:G10"/>
    <mergeCell ref="C11:G11"/>
    <mergeCell ref="C24:G24"/>
    <mergeCell ref="C25:G25"/>
    <mergeCell ref="C27:G27"/>
    <mergeCell ref="C28:G28"/>
    <mergeCell ref="C30:G30"/>
    <mergeCell ref="C31:G31"/>
    <mergeCell ref="C13:G13"/>
    <mergeCell ref="C15:G15"/>
    <mergeCell ref="C17:G17"/>
    <mergeCell ref="C19:G19"/>
    <mergeCell ref="C21:G21"/>
    <mergeCell ref="C22:G22"/>
    <mergeCell ref="C42:G42"/>
    <mergeCell ref="C44:G44"/>
    <mergeCell ref="C45:G45"/>
    <mergeCell ref="C47:G47"/>
    <mergeCell ref="C48:G48"/>
    <mergeCell ref="C50:G50"/>
    <mergeCell ref="C33:G33"/>
    <mergeCell ref="C34:G34"/>
    <mergeCell ref="C36:G36"/>
    <mergeCell ref="C37:G37"/>
    <mergeCell ref="C39:G39"/>
    <mergeCell ref="C40:G40"/>
    <mergeCell ref="C61:G61"/>
    <mergeCell ref="C62:G62"/>
    <mergeCell ref="C64:G64"/>
    <mergeCell ref="C65:G65"/>
    <mergeCell ref="C67:G67"/>
    <mergeCell ref="C68:G68"/>
    <mergeCell ref="C51:G51"/>
    <mergeCell ref="C53:G53"/>
    <mergeCell ref="C54:G54"/>
    <mergeCell ref="C56:G56"/>
    <mergeCell ref="C57:G57"/>
    <mergeCell ref="C59:G59"/>
    <mergeCell ref="C80:G80"/>
    <mergeCell ref="C81:G81"/>
    <mergeCell ref="C83:G83"/>
    <mergeCell ref="C85:G85"/>
    <mergeCell ref="C87:G87"/>
    <mergeCell ref="C88:G88"/>
    <mergeCell ref="C70:G70"/>
    <mergeCell ref="C71:G71"/>
    <mergeCell ref="C73:G73"/>
    <mergeCell ref="C75:G75"/>
    <mergeCell ref="C76:G76"/>
    <mergeCell ref="C78:G78"/>
    <mergeCell ref="C101:G101"/>
    <mergeCell ref="C103:G103"/>
    <mergeCell ref="C104:G104"/>
    <mergeCell ref="C106:G106"/>
    <mergeCell ref="C107:G107"/>
    <mergeCell ref="C108:G108"/>
    <mergeCell ref="C90:G90"/>
    <mergeCell ref="C92:G92"/>
    <mergeCell ref="C95:G95"/>
    <mergeCell ref="C97:G97"/>
    <mergeCell ref="C98:G98"/>
    <mergeCell ref="C100:G100"/>
    <mergeCell ref="C117:G117"/>
    <mergeCell ref="C119:G119"/>
    <mergeCell ref="C120:G120"/>
    <mergeCell ref="C122:G122"/>
    <mergeCell ref="C123:G123"/>
    <mergeCell ref="C125:G125"/>
    <mergeCell ref="C109:G109"/>
    <mergeCell ref="C111:G111"/>
    <mergeCell ref="C112:G112"/>
    <mergeCell ref="C113:G113"/>
    <mergeCell ref="C114:G114"/>
    <mergeCell ref="C116:G116"/>
    <mergeCell ref="C138:G138"/>
    <mergeCell ref="C140:G140"/>
    <mergeCell ref="C142:G142"/>
    <mergeCell ref="C144:G144"/>
    <mergeCell ref="C147:G147"/>
    <mergeCell ref="C149:G149"/>
    <mergeCell ref="C127:G127"/>
    <mergeCell ref="C129:G129"/>
    <mergeCell ref="C130:G130"/>
    <mergeCell ref="C132:G132"/>
    <mergeCell ref="C134:G134"/>
    <mergeCell ref="C136:G136"/>
    <mergeCell ref="C162:G162"/>
    <mergeCell ref="C164:G164"/>
    <mergeCell ref="C166:G166"/>
    <mergeCell ref="C168:G168"/>
    <mergeCell ref="C170:G170"/>
    <mergeCell ref="C172:G172"/>
    <mergeCell ref="C152:G152"/>
    <mergeCell ref="C153:G153"/>
    <mergeCell ref="C155:G155"/>
    <mergeCell ref="C156:G156"/>
    <mergeCell ref="C158:G158"/>
    <mergeCell ref="C159:G159"/>
    <mergeCell ref="C187:G187"/>
    <mergeCell ref="C189:G189"/>
    <mergeCell ref="C192:G192"/>
    <mergeCell ref="C194:G194"/>
    <mergeCell ref="C196:G196"/>
    <mergeCell ref="C198:G198"/>
    <mergeCell ref="C174:G174"/>
    <mergeCell ref="C177:G177"/>
    <mergeCell ref="C179:G179"/>
    <mergeCell ref="C181:G181"/>
    <mergeCell ref="C183:G183"/>
    <mergeCell ref="C185:G185"/>
    <mergeCell ref="C211:G211"/>
    <mergeCell ref="C213:G213"/>
    <mergeCell ref="C215:G215"/>
    <mergeCell ref="C217:G217"/>
    <mergeCell ref="C219:G219"/>
    <mergeCell ref="C221:G221"/>
    <mergeCell ref="C200:G200"/>
    <mergeCell ref="C202:G202"/>
    <mergeCell ref="C205:G205"/>
    <mergeCell ref="C206:G206"/>
    <mergeCell ref="C208:G208"/>
    <mergeCell ref="C209:G209"/>
    <mergeCell ref="C235:G235"/>
    <mergeCell ref="C237:G237"/>
    <mergeCell ref="C239:G239"/>
    <mergeCell ref="C241:G241"/>
    <mergeCell ref="C244:G244"/>
    <mergeCell ref="C246:G246"/>
    <mergeCell ref="C223:G223"/>
    <mergeCell ref="C225:G225"/>
    <mergeCell ref="C227:G227"/>
    <mergeCell ref="C229:G229"/>
    <mergeCell ref="C231:G231"/>
    <mergeCell ref="C233:G233"/>
    <mergeCell ref="C262:G262"/>
    <mergeCell ref="C263:G263"/>
    <mergeCell ref="C266:G266"/>
    <mergeCell ref="C268:G268"/>
    <mergeCell ref="C269:G269"/>
    <mergeCell ref="C271:G271"/>
    <mergeCell ref="C248:G248"/>
    <mergeCell ref="C250:G250"/>
    <mergeCell ref="C252:G252"/>
    <mergeCell ref="C255:G255"/>
    <mergeCell ref="C257:G257"/>
    <mergeCell ref="C259:G259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430 IO 430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430 IO 430 Pol'!Názvy_tisku</vt:lpstr>
      <vt:lpstr>oadresa</vt:lpstr>
      <vt:lpstr>Stavba!Objednatel</vt:lpstr>
      <vt:lpstr>Stavba!Objekt</vt:lpstr>
      <vt:lpstr>'IO 430 IO 430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rjuracak</dc:creator>
  <cp:lastModifiedBy>Tomáš Bubeník</cp:lastModifiedBy>
  <cp:lastPrinted>2021-01-15T08:41:24Z</cp:lastPrinted>
  <dcterms:created xsi:type="dcterms:W3CDTF">2009-04-08T07:15:50Z</dcterms:created>
  <dcterms:modified xsi:type="dcterms:W3CDTF">2021-01-15T08:41:30Z</dcterms:modified>
</cp:coreProperties>
</file>