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51_UT\"/>
    </mc:Choice>
  </mc:AlternateContent>
  <xr:revisionPtr revIDLastSave="0" documentId="13_ncr:1_{27404754-EF8E-48F8-9A0C-CDB4F76AAD9D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10 110.5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110 110.51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110 110.51 Pol'!$A$1:$X$744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I42" i="1" s="1"/>
  <c r="G41" i="1"/>
  <c r="F41" i="1"/>
  <c r="G39" i="1"/>
  <c r="F39" i="1"/>
  <c r="G743" i="12"/>
  <c r="BA691" i="12"/>
  <c r="BA683" i="12"/>
  <c r="BA679" i="12"/>
  <c r="BA675" i="12"/>
  <c r="BA671" i="12"/>
  <c r="BA669" i="12"/>
  <c r="BA668" i="12"/>
  <c r="BA666" i="12"/>
  <c r="BA664" i="12"/>
  <c r="BA662" i="12"/>
  <c r="BA660" i="12"/>
  <c r="BA658" i="12"/>
  <c r="BA651" i="12"/>
  <c r="BA648" i="12"/>
  <c r="BA645" i="12"/>
  <c r="BA635" i="12"/>
  <c r="BA618" i="12"/>
  <c r="BA616" i="12"/>
  <c r="BA613" i="12"/>
  <c r="BA556" i="12"/>
  <c r="BA555" i="12"/>
  <c r="BA551" i="12"/>
  <c r="BA547" i="12"/>
  <c r="BA520" i="12"/>
  <c r="BA516" i="12"/>
  <c r="BA512" i="12"/>
  <c r="BA495" i="12"/>
  <c r="BA477" i="12"/>
  <c r="BA474" i="12"/>
  <c r="BA471" i="12"/>
  <c r="BA441" i="12"/>
  <c r="BA439" i="12"/>
  <c r="BA437" i="12"/>
  <c r="BA435" i="12"/>
  <c r="BA433" i="12"/>
  <c r="BA431" i="12"/>
  <c r="BA429" i="12"/>
  <c r="BA426" i="12"/>
  <c r="BA226" i="12"/>
  <c r="BA160" i="12"/>
  <c r="BA156" i="12"/>
  <c r="BA152" i="12"/>
  <c r="BA148" i="12"/>
  <c r="BA147" i="12"/>
  <c r="BA143" i="12"/>
  <c r="BA142" i="12"/>
  <c r="BA140" i="12"/>
  <c r="BA130" i="12"/>
  <c r="BA118" i="12"/>
  <c r="BA114" i="12"/>
  <c r="BA1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O8" i="12" s="1"/>
  <c r="Q14" i="12"/>
  <c r="V14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3" i="12"/>
  <c r="I113" i="12"/>
  <c r="K113" i="12"/>
  <c r="M113" i="12"/>
  <c r="O113" i="12"/>
  <c r="Q113" i="12"/>
  <c r="V113" i="12"/>
  <c r="G117" i="12"/>
  <c r="I117" i="12"/>
  <c r="K117" i="12"/>
  <c r="M117" i="12"/>
  <c r="O117" i="12"/>
  <c r="Q117" i="12"/>
  <c r="V117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31" i="12"/>
  <c r="I131" i="12"/>
  <c r="K131" i="12"/>
  <c r="M131" i="12"/>
  <c r="O131" i="12"/>
  <c r="Q131" i="12"/>
  <c r="V131" i="12"/>
  <c r="G141" i="12"/>
  <c r="M141" i="12" s="1"/>
  <c r="I141" i="12"/>
  <c r="K141" i="12"/>
  <c r="O141" i="12"/>
  <c r="Q141" i="12"/>
  <c r="V141" i="12"/>
  <c r="G146" i="12"/>
  <c r="I146" i="12"/>
  <c r="K146" i="12"/>
  <c r="M146" i="12"/>
  <c r="O146" i="12"/>
  <c r="Q146" i="12"/>
  <c r="V146" i="12"/>
  <c r="G151" i="12"/>
  <c r="M151" i="12" s="1"/>
  <c r="I151" i="12"/>
  <c r="K151" i="12"/>
  <c r="O151" i="12"/>
  <c r="Q151" i="12"/>
  <c r="V151" i="12"/>
  <c r="G155" i="12"/>
  <c r="I155" i="12"/>
  <c r="K155" i="12"/>
  <c r="M155" i="12"/>
  <c r="O155" i="12"/>
  <c r="Q155" i="12"/>
  <c r="V155" i="12"/>
  <c r="G159" i="12"/>
  <c r="I159" i="12"/>
  <c r="K159" i="12"/>
  <c r="M159" i="12"/>
  <c r="O159" i="12"/>
  <c r="Q159" i="12"/>
  <c r="V159" i="12"/>
  <c r="G163" i="12"/>
  <c r="I163" i="12"/>
  <c r="K163" i="12"/>
  <c r="M163" i="12"/>
  <c r="O163" i="12"/>
  <c r="Q163" i="12"/>
  <c r="V163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78" i="12"/>
  <c r="M178" i="12" s="1"/>
  <c r="I178" i="12"/>
  <c r="K178" i="12"/>
  <c r="O178" i="12"/>
  <c r="Q178" i="12"/>
  <c r="V178" i="12"/>
  <c r="G188" i="12"/>
  <c r="I188" i="12"/>
  <c r="K188" i="12"/>
  <c r="M188" i="12"/>
  <c r="O188" i="12"/>
  <c r="Q188" i="12"/>
  <c r="V188" i="12"/>
  <c r="G198" i="12"/>
  <c r="M198" i="12" s="1"/>
  <c r="I198" i="12"/>
  <c r="K198" i="12"/>
  <c r="O198" i="12"/>
  <c r="Q198" i="12"/>
  <c r="V198" i="12"/>
  <c r="G208" i="12"/>
  <c r="I208" i="12"/>
  <c r="K208" i="12"/>
  <c r="M208" i="12"/>
  <c r="O208" i="12"/>
  <c r="Q208" i="12"/>
  <c r="V208" i="12"/>
  <c r="G218" i="12"/>
  <c r="M218" i="12" s="1"/>
  <c r="I218" i="12"/>
  <c r="K218" i="12"/>
  <c r="O218" i="12"/>
  <c r="Q218" i="12"/>
  <c r="V218" i="12"/>
  <c r="G219" i="12"/>
  <c r="I219" i="12"/>
  <c r="K219" i="12"/>
  <c r="M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I229" i="12"/>
  <c r="K229" i="12"/>
  <c r="M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I231" i="12"/>
  <c r="K231" i="12"/>
  <c r="M231" i="12"/>
  <c r="O231" i="12"/>
  <c r="Q231" i="12"/>
  <c r="V231" i="12"/>
  <c r="G232" i="12"/>
  <c r="I232" i="12"/>
  <c r="K232" i="12"/>
  <c r="M232" i="12"/>
  <c r="O232" i="12"/>
  <c r="Q232" i="12"/>
  <c r="V232" i="12"/>
  <c r="G233" i="12"/>
  <c r="I233" i="12"/>
  <c r="K233" i="12"/>
  <c r="M233" i="12"/>
  <c r="O233" i="12"/>
  <c r="Q233" i="12"/>
  <c r="V233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50" i="12"/>
  <c r="I250" i="12"/>
  <c r="K250" i="12"/>
  <c r="M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I254" i="12"/>
  <c r="K254" i="12"/>
  <c r="M254" i="12"/>
  <c r="O254" i="12"/>
  <c r="Q254" i="12"/>
  <c r="V254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60" i="12"/>
  <c r="M260" i="12" s="1"/>
  <c r="I260" i="12"/>
  <c r="K260" i="12"/>
  <c r="O260" i="12"/>
  <c r="Q260" i="12"/>
  <c r="V260" i="12"/>
  <c r="G262" i="12"/>
  <c r="I262" i="12"/>
  <c r="K262" i="12"/>
  <c r="M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M266" i="12" s="1"/>
  <c r="I266" i="12"/>
  <c r="I265" i="12" s="1"/>
  <c r="K266" i="12"/>
  <c r="K265" i="12" s="1"/>
  <c r="O266" i="12"/>
  <c r="Q266" i="12"/>
  <c r="Q265" i="12" s="1"/>
  <c r="V266" i="12"/>
  <c r="V265" i="12" s="1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G271" i="12"/>
  <c r="G265" i="12" s="1"/>
  <c r="I271" i="12"/>
  <c r="K271" i="12"/>
  <c r="O271" i="12"/>
  <c r="O265" i="12" s="1"/>
  <c r="Q271" i="12"/>
  <c r="V271" i="12"/>
  <c r="G273" i="12"/>
  <c r="M273" i="12" s="1"/>
  <c r="I273" i="12"/>
  <c r="K273" i="12"/>
  <c r="O273" i="12"/>
  <c r="Q273" i="12"/>
  <c r="V273" i="12"/>
  <c r="G274" i="12"/>
  <c r="I274" i="12"/>
  <c r="K274" i="12"/>
  <c r="M274" i="12"/>
  <c r="O274" i="12"/>
  <c r="Q274" i="12"/>
  <c r="V274" i="12"/>
  <c r="G275" i="12"/>
  <c r="I275" i="12"/>
  <c r="K275" i="12"/>
  <c r="M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87" i="12"/>
  <c r="I287" i="12"/>
  <c r="K287" i="12"/>
  <c r="M287" i="12"/>
  <c r="O287" i="12"/>
  <c r="Q287" i="12"/>
  <c r="V287" i="12"/>
  <c r="G293" i="12"/>
  <c r="I293" i="12"/>
  <c r="K293" i="12"/>
  <c r="M293" i="12"/>
  <c r="O293" i="12"/>
  <c r="Q293" i="12"/>
  <c r="V293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I299" i="12"/>
  <c r="K299" i="12"/>
  <c r="M299" i="12"/>
  <c r="O299" i="12"/>
  <c r="Q299" i="12"/>
  <c r="V299" i="12"/>
  <c r="G301" i="12"/>
  <c r="I301" i="12"/>
  <c r="K301" i="12"/>
  <c r="M301" i="12"/>
  <c r="O301" i="12"/>
  <c r="Q301" i="12"/>
  <c r="V301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I305" i="12"/>
  <c r="K305" i="12"/>
  <c r="M305" i="12"/>
  <c r="O305" i="12"/>
  <c r="Q305" i="12"/>
  <c r="V305" i="12"/>
  <c r="G306" i="12"/>
  <c r="I306" i="12"/>
  <c r="K306" i="12"/>
  <c r="M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I309" i="12"/>
  <c r="K309" i="12"/>
  <c r="M309" i="12"/>
  <c r="O309" i="12"/>
  <c r="Q309" i="12"/>
  <c r="V309" i="12"/>
  <c r="G310" i="12"/>
  <c r="I310" i="12"/>
  <c r="K310" i="12"/>
  <c r="M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I314" i="12"/>
  <c r="K314" i="12"/>
  <c r="M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I317" i="12"/>
  <c r="K317" i="12"/>
  <c r="M317" i="12"/>
  <c r="O317" i="12"/>
  <c r="Q317" i="12"/>
  <c r="V317" i="12"/>
  <c r="G318" i="12"/>
  <c r="I318" i="12"/>
  <c r="K318" i="12"/>
  <c r="M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I320" i="12"/>
  <c r="K320" i="12"/>
  <c r="M320" i="12"/>
  <c r="O320" i="12"/>
  <c r="Q320" i="12"/>
  <c r="V320" i="12"/>
  <c r="G321" i="12"/>
  <c r="I321" i="12"/>
  <c r="K321" i="12"/>
  <c r="M321" i="12"/>
  <c r="O321" i="12"/>
  <c r="Q321" i="12"/>
  <c r="V321" i="12"/>
  <c r="G322" i="12"/>
  <c r="I322" i="12"/>
  <c r="K322" i="12"/>
  <c r="M322" i="12"/>
  <c r="O322" i="12"/>
  <c r="Q322" i="12"/>
  <c r="V322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28" i="12"/>
  <c r="I328" i="12"/>
  <c r="K328" i="12"/>
  <c r="M328" i="12"/>
  <c r="O328" i="12"/>
  <c r="Q328" i="12"/>
  <c r="V328" i="12"/>
  <c r="G330" i="12"/>
  <c r="I330" i="12"/>
  <c r="K330" i="12"/>
  <c r="M330" i="12"/>
  <c r="O330" i="12"/>
  <c r="Q330" i="12"/>
  <c r="V330" i="12"/>
  <c r="G332" i="12"/>
  <c r="M332" i="12" s="1"/>
  <c r="I332" i="12"/>
  <c r="K332" i="12"/>
  <c r="O332" i="12"/>
  <c r="Q332" i="12"/>
  <c r="V332" i="12"/>
  <c r="G337" i="12"/>
  <c r="I337" i="12"/>
  <c r="K337" i="12"/>
  <c r="M337" i="12"/>
  <c r="O337" i="12"/>
  <c r="Q337" i="12"/>
  <c r="V337" i="12"/>
  <c r="G339" i="12"/>
  <c r="I339" i="12"/>
  <c r="K339" i="12"/>
  <c r="M339" i="12"/>
  <c r="O339" i="12"/>
  <c r="Q339" i="12"/>
  <c r="V339" i="12"/>
  <c r="G341" i="12"/>
  <c r="I341" i="12"/>
  <c r="K341" i="12"/>
  <c r="M341" i="12"/>
  <c r="O341" i="12"/>
  <c r="Q341" i="12"/>
  <c r="V341" i="12"/>
  <c r="G346" i="12"/>
  <c r="M346" i="12" s="1"/>
  <c r="I346" i="12"/>
  <c r="K346" i="12"/>
  <c r="O346" i="12"/>
  <c r="Q346" i="12"/>
  <c r="V346" i="12"/>
  <c r="G349" i="12"/>
  <c r="I349" i="12"/>
  <c r="K349" i="12"/>
  <c r="M349" i="12"/>
  <c r="O349" i="12"/>
  <c r="Q349" i="12"/>
  <c r="V349" i="12"/>
  <c r="G352" i="12"/>
  <c r="I352" i="12"/>
  <c r="K352" i="12"/>
  <c r="M352" i="12"/>
  <c r="O352" i="12"/>
  <c r="Q352" i="12"/>
  <c r="V352" i="12"/>
  <c r="G354" i="12"/>
  <c r="I354" i="12"/>
  <c r="K354" i="12"/>
  <c r="M354" i="12"/>
  <c r="O354" i="12"/>
  <c r="Q354" i="12"/>
  <c r="V354" i="12"/>
  <c r="G356" i="12"/>
  <c r="M356" i="12" s="1"/>
  <c r="I356" i="12"/>
  <c r="K356" i="12"/>
  <c r="O356" i="12"/>
  <c r="Q356" i="12"/>
  <c r="V356" i="12"/>
  <c r="G359" i="12"/>
  <c r="I359" i="12"/>
  <c r="K359" i="12"/>
  <c r="M359" i="12"/>
  <c r="O359" i="12"/>
  <c r="Q359" i="12"/>
  <c r="V359" i="12"/>
  <c r="G361" i="12"/>
  <c r="I361" i="12"/>
  <c r="K361" i="12"/>
  <c r="M361" i="12"/>
  <c r="O361" i="12"/>
  <c r="Q361" i="12"/>
  <c r="V361" i="12"/>
  <c r="G364" i="12"/>
  <c r="I364" i="12"/>
  <c r="K364" i="12"/>
  <c r="M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G367" i="12"/>
  <c r="I367" i="12"/>
  <c r="K367" i="12"/>
  <c r="M367" i="12"/>
  <c r="O367" i="12"/>
  <c r="Q367" i="12"/>
  <c r="V367" i="12"/>
  <c r="G368" i="12"/>
  <c r="I368" i="12"/>
  <c r="K368" i="12"/>
  <c r="M368" i="12"/>
  <c r="O368" i="12"/>
  <c r="Q368" i="12"/>
  <c r="V368" i="12"/>
  <c r="G369" i="12"/>
  <c r="M369" i="12" s="1"/>
  <c r="I369" i="12"/>
  <c r="K369" i="12"/>
  <c r="O369" i="12"/>
  <c r="Q369" i="12"/>
  <c r="V369" i="12"/>
  <c r="G371" i="12"/>
  <c r="I371" i="12"/>
  <c r="K371" i="12"/>
  <c r="M371" i="12"/>
  <c r="O371" i="12"/>
  <c r="Q371" i="12"/>
  <c r="V371" i="12"/>
  <c r="G373" i="12"/>
  <c r="I373" i="12"/>
  <c r="K373" i="12"/>
  <c r="M373" i="12"/>
  <c r="O373" i="12"/>
  <c r="Q373" i="12"/>
  <c r="V373" i="12"/>
  <c r="G375" i="12"/>
  <c r="I375" i="12"/>
  <c r="K375" i="12"/>
  <c r="M375" i="12"/>
  <c r="O375" i="12"/>
  <c r="Q375" i="12"/>
  <c r="V375" i="12"/>
  <c r="G377" i="12"/>
  <c r="M377" i="12" s="1"/>
  <c r="I377" i="12"/>
  <c r="K377" i="12"/>
  <c r="O377" i="12"/>
  <c r="Q377" i="12"/>
  <c r="V377" i="12"/>
  <c r="G379" i="12"/>
  <c r="I379" i="12"/>
  <c r="K379" i="12"/>
  <c r="M379" i="12"/>
  <c r="O379" i="12"/>
  <c r="Q379" i="12"/>
  <c r="V379" i="12"/>
  <c r="G380" i="12"/>
  <c r="I380" i="12"/>
  <c r="K380" i="12"/>
  <c r="M380" i="12"/>
  <c r="O380" i="12"/>
  <c r="Q380" i="12"/>
  <c r="V380" i="12"/>
  <c r="G381" i="12"/>
  <c r="I381" i="12"/>
  <c r="K381" i="12"/>
  <c r="M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I383" i="12"/>
  <c r="K383" i="12"/>
  <c r="M383" i="12"/>
  <c r="O383" i="12"/>
  <c r="Q383" i="12"/>
  <c r="V383" i="12"/>
  <c r="G384" i="12"/>
  <c r="I384" i="12"/>
  <c r="K384" i="12"/>
  <c r="M384" i="12"/>
  <c r="O384" i="12"/>
  <c r="Q384" i="12"/>
  <c r="V384" i="12"/>
  <c r="G385" i="12"/>
  <c r="I385" i="12"/>
  <c r="K385" i="12"/>
  <c r="M385" i="12"/>
  <c r="O385" i="12"/>
  <c r="Q385" i="12"/>
  <c r="V385" i="12"/>
  <c r="G386" i="12"/>
  <c r="M386" i="12" s="1"/>
  <c r="I386" i="12"/>
  <c r="K386" i="12"/>
  <c r="O386" i="12"/>
  <c r="Q386" i="12"/>
  <c r="V386" i="12"/>
  <c r="G388" i="12"/>
  <c r="I388" i="12"/>
  <c r="K388" i="12"/>
  <c r="M388" i="12"/>
  <c r="O388" i="12"/>
  <c r="Q388" i="12"/>
  <c r="V388" i="12"/>
  <c r="G390" i="12"/>
  <c r="I390" i="12"/>
  <c r="K390" i="12"/>
  <c r="M390" i="12"/>
  <c r="O390" i="12"/>
  <c r="Q390" i="12"/>
  <c r="V390" i="12"/>
  <c r="G395" i="12"/>
  <c r="I395" i="12"/>
  <c r="K395" i="12"/>
  <c r="M395" i="12"/>
  <c r="O395" i="12"/>
  <c r="Q395" i="12"/>
  <c r="V395" i="12"/>
  <c r="G397" i="12"/>
  <c r="M397" i="12" s="1"/>
  <c r="I397" i="12"/>
  <c r="K397" i="12"/>
  <c r="O397" i="12"/>
  <c r="Q397" i="12"/>
  <c r="V397" i="12"/>
  <c r="G399" i="12"/>
  <c r="M399" i="12" s="1"/>
  <c r="I399" i="12"/>
  <c r="K399" i="12"/>
  <c r="O399" i="12"/>
  <c r="Q399" i="12"/>
  <c r="V399" i="12"/>
  <c r="G401" i="12"/>
  <c r="I401" i="12"/>
  <c r="K401" i="12"/>
  <c r="M401" i="12"/>
  <c r="O401" i="12"/>
  <c r="Q401" i="12"/>
  <c r="V401" i="12"/>
  <c r="G403" i="12"/>
  <c r="I403" i="12"/>
  <c r="K403" i="12"/>
  <c r="M403" i="12"/>
  <c r="O403" i="12"/>
  <c r="Q403" i="12"/>
  <c r="V403" i="12"/>
  <c r="G405" i="12"/>
  <c r="M405" i="12" s="1"/>
  <c r="I405" i="12"/>
  <c r="K405" i="12"/>
  <c r="O405" i="12"/>
  <c r="Q405" i="12"/>
  <c r="V405" i="12"/>
  <c r="G407" i="12"/>
  <c r="I407" i="12"/>
  <c r="K407" i="12"/>
  <c r="M407" i="12"/>
  <c r="O407" i="12"/>
  <c r="Q407" i="12"/>
  <c r="V407" i="12"/>
  <c r="G409" i="12"/>
  <c r="I409" i="12"/>
  <c r="K409" i="12"/>
  <c r="M409" i="12"/>
  <c r="O409" i="12"/>
  <c r="Q409" i="12"/>
  <c r="V409" i="12"/>
  <c r="G411" i="12"/>
  <c r="M411" i="12" s="1"/>
  <c r="I411" i="12"/>
  <c r="K411" i="12"/>
  <c r="O411" i="12"/>
  <c r="Q411" i="12"/>
  <c r="V411" i="12"/>
  <c r="G413" i="12"/>
  <c r="M413" i="12" s="1"/>
  <c r="I413" i="12"/>
  <c r="K413" i="12"/>
  <c r="O413" i="12"/>
  <c r="Q413" i="12"/>
  <c r="V413" i="12"/>
  <c r="G414" i="12"/>
  <c r="I414" i="12"/>
  <c r="K414" i="12"/>
  <c r="M414" i="12"/>
  <c r="O414" i="12"/>
  <c r="Q414" i="12"/>
  <c r="V414" i="12"/>
  <c r="G415" i="12"/>
  <c r="I415" i="12"/>
  <c r="K415" i="12"/>
  <c r="M415" i="12"/>
  <c r="O415" i="12"/>
  <c r="Q415" i="12"/>
  <c r="V415" i="12"/>
  <c r="G420" i="12"/>
  <c r="I420" i="12"/>
  <c r="K420" i="12"/>
  <c r="M420" i="12"/>
  <c r="O420" i="12"/>
  <c r="Q420" i="12"/>
  <c r="V420" i="12"/>
  <c r="G425" i="12"/>
  <c r="M425" i="12" s="1"/>
  <c r="I425" i="12"/>
  <c r="K425" i="12"/>
  <c r="O425" i="12"/>
  <c r="Q425" i="12"/>
  <c r="V425" i="12"/>
  <c r="G428" i="12"/>
  <c r="I428" i="12"/>
  <c r="K428" i="12"/>
  <c r="M428" i="12"/>
  <c r="O428" i="12"/>
  <c r="Q428" i="12"/>
  <c r="V428" i="12"/>
  <c r="G430" i="12"/>
  <c r="I430" i="12"/>
  <c r="K430" i="12"/>
  <c r="M430" i="12"/>
  <c r="O430" i="12"/>
  <c r="Q430" i="12"/>
  <c r="V430" i="12"/>
  <c r="G432" i="12"/>
  <c r="I432" i="12"/>
  <c r="K432" i="12"/>
  <c r="M432" i="12"/>
  <c r="O432" i="12"/>
  <c r="Q432" i="12"/>
  <c r="V432" i="12"/>
  <c r="G434" i="12"/>
  <c r="M434" i="12" s="1"/>
  <c r="I434" i="12"/>
  <c r="K434" i="12"/>
  <c r="O434" i="12"/>
  <c r="Q434" i="12"/>
  <c r="V434" i="12"/>
  <c r="G436" i="12"/>
  <c r="I436" i="12"/>
  <c r="K436" i="12"/>
  <c r="M436" i="12"/>
  <c r="O436" i="12"/>
  <c r="Q436" i="12"/>
  <c r="V436" i="12"/>
  <c r="G438" i="12"/>
  <c r="I438" i="12"/>
  <c r="K438" i="12"/>
  <c r="M438" i="12"/>
  <c r="O438" i="12"/>
  <c r="Q438" i="12"/>
  <c r="V438" i="12"/>
  <c r="G440" i="12"/>
  <c r="I440" i="12"/>
  <c r="K440" i="12"/>
  <c r="M440" i="12"/>
  <c r="O440" i="12"/>
  <c r="Q440" i="12"/>
  <c r="V440" i="12"/>
  <c r="G443" i="12"/>
  <c r="M443" i="12" s="1"/>
  <c r="I443" i="12"/>
  <c r="K443" i="12"/>
  <c r="O443" i="12"/>
  <c r="Q443" i="12"/>
  <c r="V443" i="12"/>
  <c r="G449" i="12"/>
  <c r="I449" i="12"/>
  <c r="K449" i="12"/>
  <c r="M449" i="12"/>
  <c r="O449" i="12"/>
  <c r="Q449" i="12"/>
  <c r="V449" i="12"/>
  <c r="G450" i="12"/>
  <c r="I450" i="12"/>
  <c r="K450" i="12"/>
  <c r="M450" i="12"/>
  <c r="O450" i="12"/>
  <c r="Q450" i="12"/>
  <c r="V450" i="12"/>
  <c r="G452" i="12"/>
  <c r="I452" i="12"/>
  <c r="K452" i="12"/>
  <c r="M452" i="12"/>
  <c r="O452" i="12"/>
  <c r="Q452" i="12"/>
  <c r="V452" i="12"/>
  <c r="G460" i="12"/>
  <c r="M460" i="12" s="1"/>
  <c r="I460" i="12"/>
  <c r="K460" i="12"/>
  <c r="O460" i="12"/>
  <c r="Q460" i="12"/>
  <c r="V460" i="12"/>
  <c r="G466" i="12"/>
  <c r="I466" i="12"/>
  <c r="K466" i="12"/>
  <c r="M466" i="12"/>
  <c r="O466" i="12"/>
  <c r="Q466" i="12"/>
  <c r="V466" i="12"/>
  <c r="G470" i="12"/>
  <c r="I470" i="12"/>
  <c r="K470" i="12"/>
  <c r="M470" i="12"/>
  <c r="O470" i="12"/>
  <c r="Q470" i="12"/>
  <c r="V470" i="12"/>
  <c r="G473" i="12"/>
  <c r="I473" i="12"/>
  <c r="K473" i="12"/>
  <c r="M473" i="12"/>
  <c r="O473" i="12"/>
  <c r="Q473" i="12"/>
  <c r="V473" i="12"/>
  <c r="G476" i="12"/>
  <c r="M476" i="12" s="1"/>
  <c r="I476" i="12"/>
  <c r="K476" i="12"/>
  <c r="O476" i="12"/>
  <c r="Q476" i="12"/>
  <c r="V476" i="12"/>
  <c r="G479" i="12"/>
  <c r="I479" i="12"/>
  <c r="K479" i="12"/>
  <c r="M479" i="12"/>
  <c r="O479" i="12"/>
  <c r="Q479" i="12"/>
  <c r="V479" i="12"/>
  <c r="G480" i="12"/>
  <c r="I480" i="12"/>
  <c r="K480" i="12"/>
  <c r="M480" i="12"/>
  <c r="O480" i="12"/>
  <c r="Q480" i="12"/>
  <c r="V480" i="12"/>
  <c r="G508" i="12"/>
  <c r="I508" i="12"/>
  <c r="K508" i="12"/>
  <c r="M508" i="12"/>
  <c r="O508" i="12"/>
  <c r="Q508" i="12"/>
  <c r="V508" i="12"/>
  <c r="G511" i="12"/>
  <c r="M511" i="12" s="1"/>
  <c r="I511" i="12"/>
  <c r="K511" i="12"/>
  <c r="O511" i="12"/>
  <c r="Q511" i="12"/>
  <c r="V511" i="12"/>
  <c r="G515" i="12"/>
  <c r="I515" i="12"/>
  <c r="K515" i="12"/>
  <c r="M515" i="12"/>
  <c r="O515" i="12"/>
  <c r="Q515" i="12"/>
  <c r="V515" i="12"/>
  <c r="G519" i="12"/>
  <c r="I519" i="12"/>
  <c r="K519" i="12"/>
  <c r="M519" i="12"/>
  <c r="O519" i="12"/>
  <c r="Q519" i="12"/>
  <c r="V519" i="12"/>
  <c r="G523" i="12"/>
  <c r="I523" i="12"/>
  <c r="K523" i="12"/>
  <c r="M523" i="12"/>
  <c r="O523" i="12"/>
  <c r="Q523" i="12"/>
  <c r="V523" i="12"/>
  <c r="G524" i="12"/>
  <c r="M524" i="12" s="1"/>
  <c r="I524" i="12"/>
  <c r="K524" i="12"/>
  <c r="O524" i="12"/>
  <c r="Q524" i="12"/>
  <c r="V524" i="12"/>
  <c r="G535" i="12"/>
  <c r="I535" i="12"/>
  <c r="K535" i="12"/>
  <c r="M535" i="12"/>
  <c r="O535" i="12"/>
  <c r="Q535" i="12"/>
  <c r="V535" i="12"/>
  <c r="G546" i="12"/>
  <c r="I546" i="12"/>
  <c r="K546" i="12"/>
  <c r="M546" i="12"/>
  <c r="O546" i="12"/>
  <c r="Q546" i="12"/>
  <c r="V546" i="12"/>
  <c r="G550" i="12"/>
  <c r="I550" i="12"/>
  <c r="K550" i="12"/>
  <c r="M550" i="12"/>
  <c r="O550" i="12"/>
  <c r="Q550" i="12"/>
  <c r="V550" i="12"/>
  <c r="G554" i="12"/>
  <c r="M554" i="12" s="1"/>
  <c r="I554" i="12"/>
  <c r="K554" i="12"/>
  <c r="O554" i="12"/>
  <c r="Q554" i="12"/>
  <c r="V554" i="12"/>
  <c r="G558" i="12"/>
  <c r="I558" i="12"/>
  <c r="K558" i="12"/>
  <c r="M558" i="12"/>
  <c r="O558" i="12"/>
  <c r="Q558" i="12"/>
  <c r="V558" i="12"/>
  <c r="G559" i="12"/>
  <c r="I559" i="12"/>
  <c r="K559" i="12"/>
  <c r="M559" i="12"/>
  <c r="O559" i="12"/>
  <c r="Q559" i="12"/>
  <c r="V559" i="12"/>
  <c r="G560" i="12"/>
  <c r="I560" i="12"/>
  <c r="K560" i="12"/>
  <c r="M560" i="12"/>
  <c r="O560" i="12"/>
  <c r="Q560" i="12"/>
  <c r="V560" i="12"/>
  <c r="G561" i="12"/>
  <c r="M561" i="12" s="1"/>
  <c r="I561" i="12"/>
  <c r="K561" i="12"/>
  <c r="O561" i="12"/>
  <c r="Q561" i="12"/>
  <c r="V561" i="12"/>
  <c r="G562" i="12"/>
  <c r="I562" i="12"/>
  <c r="K562" i="12"/>
  <c r="M562" i="12"/>
  <c r="O562" i="12"/>
  <c r="Q562" i="12"/>
  <c r="V562" i="12"/>
  <c r="G563" i="12"/>
  <c r="I563" i="12"/>
  <c r="K563" i="12"/>
  <c r="M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M565" i="12" s="1"/>
  <c r="I565" i="12"/>
  <c r="K565" i="12"/>
  <c r="O565" i="12"/>
  <c r="Q565" i="12"/>
  <c r="V565" i="12"/>
  <c r="G566" i="12"/>
  <c r="I566" i="12"/>
  <c r="K566" i="12"/>
  <c r="M566" i="12"/>
  <c r="O566" i="12"/>
  <c r="Q566" i="12"/>
  <c r="V566" i="12"/>
  <c r="G567" i="12"/>
  <c r="I567" i="12"/>
  <c r="K567" i="12"/>
  <c r="M567" i="12"/>
  <c r="O567" i="12"/>
  <c r="Q567" i="12"/>
  <c r="V567" i="12"/>
  <c r="G568" i="12"/>
  <c r="M568" i="12" s="1"/>
  <c r="I568" i="12"/>
  <c r="K568" i="12"/>
  <c r="O568" i="12"/>
  <c r="Q568" i="12"/>
  <c r="V568" i="12"/>
  <c r="G569" i="12"/>
  <c r="M569" i="12" s="1"/>
  <c r="I569" i="12"/>
  <c r="K569" i="12"/>
  <c r="O569" i="12"/>
  <c r="Q569" i="12"/>
  <c r="V569" i="12"/>
  <c r="G570" i="12"/>
  <c r="I570" i="12"/>
  <c r="K570" i="12"/>
  <c r="M570" i="12"/>
  <c r="O570" i="12"/>
  <c r="Q570" i="12"/>
  <c r="V570" i="12"/>
  <c r="G571" i="12"/>
  <c r="I571" i="12"/>
  <c r="K571" i="12"/>
  <c r="M571" i="12"/>
  <c r="O571" i="12"/>
  <c r="Q571" i="12"/>
  <c r="V571" i="12"/>
  <c r="G572" i="12"/>
  <c r="I572" i="12"/>
  <c r="K572" i="12"/>
  <c r="M572" i="12"/>
  <c r="O572" i="12"/>
  <c r="Q572" i="12"/>
  <c r="V572" i="12"/>
  <c r="G582" i="12"/>
  <c r="M582" i="12" s="1"/>
  <c r="I582" i="12"/>
  <c r="K582" i="12"/>
  <c r="O582" i="12"/>
  <c r="Q582" i="12"/>
  <c r="V582" i="12"/>
  <c r="G592" i="12"/>
  <c r="I592" i="12"/>
  <c r="K592" i="12"/>
  <c r="M592" i="12"/>
  <c r="O592" i="12"/>
  <c r="Q592" i="12"/>
  <c r="V592" i="12"/>
  <c r="G602" i="12"/>
  <c r="I602" i="12"/>
  <c r="K602" i="12"/>
  <c r="M602" i="12"/>
  <c r="O602" i="12"/>
  <c r="Q602" i="12"/>
  <c r="V602" i="12"/>
  <c r="G612" i="12"/>
  <c r="I612" i="12"/>
  <c r="K612" i="12"/>
  <c r="M612" i="12"/>
  <c r="O612" i="12"/>
  <c r="Q612" i="12"/>
  <c r="V612" i="12"/>
  <c r="G615" i="12"/>
  <c r="M615" i="12" s="1"/>
  <c r="I615" i="12"/>
  <c r="K615" i="12"/>
  <c r="O615" i="12"/>
  <c r="Q615" i="12"/>
  <c r="V615" i="12"/>
  <c r="G617" i="12"/>
  <c r="I617" i="12"/>
  <c r="K617" i="12"/>
  <c r="M617" i="12"/>
  <c r="O617" i="12"/>
  <c r="Q617" i="12"/>
  <c r="V617" i="12"/>
  <c r="G619" i="12"/>
  <c r="I619" i="12"/>
  <c r="K619" i="12"/>
  <c r="M619" i="12"/>
  <c r="O619" i="12"/>
  <c r="Q619" i="12"/>
  <c r="V619" i="12"/>
  <c r="G620" i="12"/>
  <c r="I620" i="12"/>
  <c r="K620" i="12"/>
  <c r="M620" i="12"/>
  <c r="O620" i="12"/>
  <c r="Q620" i="12"/>
  <c r="V620" i="12"/>
  <c r="G621" i="12"/>
  <c r="M621" i="12" s="1"/>
  <c r="I621" i="12"/>
  <c r="K621" i="12"/>
  <c r="O621" i="12"/>
  <c r="Q621" i="12"/>
  <c r="V621" i="12"/>
  <c r="G622" i="12"/>
  <c r="I622" i="12"/>
  <c r="K622" i="12"/>
  <c r="M622" i="12"/>
  <c r="O622" i="12"/>
  <c r="Q622" i="12"/>
  <c r="V622" i="12"/>
  <c r="G623" i="12"/>
  <c r="I623" i="12"/>
  <c r="K623" i="12"/>
  <c r="M623" i="12"/>
  <c r="O623" i="12"/>
  <c r="Q623" i="12"/>
  <c r="V623" i="12"/>
  <c r="G624" i="12"/>
  <c r="I624" i="12"/>
  <c r="K624" i="12"/>
  <c r="M624" i="12"/>
  <c r="O624" i="12"/>
  <c r="Q624" i="12"/>
  <c r="V624" i="12"/>
  <c r="G625" i="12"/>
  <c r="M625" i="12" s="1"/>
  <c r="I625" i="12"/>
  <c r="K625" i="12"/>
  <c r="O625" i="12"/>
  <c r="Q625" i="12"/>
  <c r="V625" i="12"/>
  <c r="G626" i="12"/>
  <c r="I626" i="12"/>
  <c r="K626" i="12"/>
  <c r="M626" i="12"/>
  <c r="O626" i="12"/>
  <c r="Q626" i="12"/>
  <c r="V626" i="12"/>
  <c r="G627" i="12"/>
  <c r="I627" i="12"/>
  <c r="K627" i="12"/>
  <c r="M627" i="12"/>
  <c r="O627" i="12"/>
  <c r="Q627" i="12"/>
  <c r="V627" i="12"/>
  <c r="G628" i="12"/>
  <c r="I628" i="12"/>
  <c r="K628" i="12"/>
  <c r="M628" i="12"/>
  <c r="O628" i="12"/>
  <c r="Q628" i="12"/>
  <c r="V628" i="12"/>
  <c r="G629" i="12"/>
  <c r="M629" i="12" s="1"/>
  <c r="I629" i="12"/>
  <c r="K629" i="12"/>
  <c r="O629" i="12"/>
  <c r="Q629" i="12"/>
  <c r="V629" i="12"/>
  <c r="G630" i="12"/>
  <c r="I630" i="12"/>
  <c r="K630" i="12"/>
  <c r="M630" i="12"/>
  <c r="O630" i="12"/>
  <c r="Q630" i="12"/>
  <c r="V630" i="12"/>
  <c r="G631" i="12"/>
  <c r="I631" i="12"/>
  <c r="K631" i="12"/>
  <c r="M631" i="12"/>
  <c r="O631" i="12"/>
  <c r="Q631" i="12"/>
  <c r="V631" i="12"/>
  <c r="G638" i="12"/>
  <c r="I638" i="12"/>
  <c r="K638" i="12"/>
  <c r="M638" i="12"/>
  <c r="O638" i="12"/>
  <c r="Q638" i="12"/>
  <c r="V638" i="12"/>
  <c r="G639" i="12"/>
  <c r="M639" i="12" s="1"/>
  <c r="I639" i="12"/>
  <c r="K639" i="12"/>
  <c r="O639" i="12"/>
  <c r="Q639" i="12"/>
  <c r="V639" i="12"/>
  <c r="G640" i="12"/>
  <c r="I640" i="12"/>
  <c r="K640" i="12"/>
  <c r="M640" i="12"/>
  <c r="O640" i="12"/>
  <c r="Q640" i="12"/>
  <c r="V640" i="12"/>
  <c r="G641" i="12"/>
  <c r="I641" i="12"/>
  <c r="K641" i="12"/>
  <c r="M641" i="12"/>
  <c r="O641" i="12"/>
  <c r="Q641" i="12"/>
  <c r="V641" i="12"/>
  <c r="G642" i="12"/>
  <c r="I642" i="12"/>
  <c r="K642" i="12"/>
  <c r="M642" i="12"/>
  <c r="O642" i="12"/>
  <c r="Q642" i="12"/>
  <c r="V642" i="12"/>
  <c r="G643" i="12"/>
  <c r="M643" i="12" s="1"/>
  <c r="I643" i="12"/>
  <c r="K643" i="12"/>
  <c r="O643" i="12"/>
  <c r="Q643" i="12"/>
  <c r="V643" i="12"/>
  <c r="G644" i="12"/>
  <c r="I644" i="12"/>
  <c r="K644" i="12"/>
  <c r="M644" i="12"/>
  <c r="O644" i="12"/>
  <c r="Q644" i="12"/>
  <c r="V644" i="12"/>
  <c r="G647" i="12"/>
  <c r="I647" i="12"/>
  <c r="K647" i="12"/>
  <c r="M647" i="12"/>
  <c r="O647" i="12"/>
  <c r="Q647" i="12"/>
  <c r="V647" i="12"/>
  <c r="G650" i="12"/>
  <c r="I650" i="12"/>
  <c r="K650" i="12"/>
  <c r="M650" i="12"/>
  <c r="O650" i="12"/>
  <c r="Q650" i="12"/>
  <c r="V650" i="12"/>
  <c r="G652" i="12"/>
  <c r="M652" i="12" s="1"/>
  <c r="I652" i="12"/>
  <c r="K652" i="12"/>
  <c r="O652" i="12"/>
  <c r="Q652" i="12"/>
  <c r="V652" i="12"/>
  <c r="G653" i="12"/>
  <c r="I653" i="12"/>
  <c r="K653" i="12"/>
  <c r="M653" i="12"/>
  <c r="O653" i="12"/>
  <c r="Q653" i="12"/>
  <c r="V653" i="12"/>
  <c r="G654" i="12"/>
  <c r="I654" i="12"/>
  <c r="K654" i="12"/>
  <c r="M654" i="12"/>
  <c r="O654" i="12"/>
  <c r="Q654" i="12"/>
  <c r="V654" i="12"/>
  <c r="G655" i="12"/>
  <c r="I655" i="12"/>
  <c r="K655" i="12"/>
  <c r="M655" i="12"/>
  <c r="O655" i="12"/>
  <c r="Q655" i="12"/>
  <c r="V655" i="12"/>
  <c r="G656" i="12"/>
  <c r="M656" i="12" s="1"/>
  <c r="I656" i="12"/>
  <c r="K656" i="12"/>
  <c r="O656" i="12"/>
  <c r="Q656" i="12"/>
  <c r="V656" i="12"/>
  <c r="G657" i="12"/>
  <c r="I657" i="12"/>
  <c r="K657" i="12"/>
  <c r="M657" i="12"/>
  <c r="O657" i="12"/>
  <c r="Q657" i="12"/>
  <c r="V657" i="12"/>
  <c r="G659" i="12"/>
  <c r="I659" i="12"/>
  <c r="K659" i="12"/>
  <c r="M659" i="12"/>
  <c r="O659" i="12"/>
  <c r="Q659" i="12"/>
  <c r="V659" i="12"/>
  <c r="G661" i="12"/>
  <c r="I661" i="12"/>
  <c r="K661" i="12"/>
  <c r="M661" i="12"/>
  <c r="O661" i="12"/>
  <c r="Q661" i="12"/>
  <c r="V661" i="12"/>
  <c r="G663" i="12"/>
  <c r="M663" i="12" s="1"/>
  <c r="I663" i="12"/>
  <c r="K663" i="12"/>
  <c r="O663" i="12"/>
  <c r="Q663" i="12"/>
  <c r="V663" i="12"/>
  <c r="G665" i="12"/>
  <c r="I665" i="12"/>
  <c r="K665" i="12"/>
  <c r="M665" i="12"/>
  <c r="O665" i="12"/>
  <c r="Q665" i="12"/>
  <c r="V665" i="12"/>
  <c r="G667" i="12"/>
  <c r="I667" i="12"/>
  <c r="K667" i="12"/>
  <c r="M667" i="12"/>
  <c r="O667" i="12"/>
  <c r="Q667" i="12"/>
  <c r="V667" i="12"/>
  <c r="G670" i="12"/>
  <c r="M670" i="12" s="1"/>
  <c r="I670" i="12"/>
  <c r="K670" i="12"/>
  <c r="O670" i="12"/>
  <c r="Q670" i="12"/>
  <c r="V670" i="12"/>
  <c r="G674" i="12"/>
  <c r="M674" i="12" s="1"/>
  <c r="I674" i="12"/>
  <c r="K674" i="12"/>
  <c r="O674" i="12"/>
  <c r="Q674" i="12"/>
  <c r="V674" i="12"/>
  <c r="G678" i="12"/>
  <c r="I678" i="12"/>
  <c r="K678" i="12"/>
  <c r="M678" i="12"/>
  <c r="O678" i="12"/>
  <c r="Q678" i="12"/>
  <c r="V678" i="12"/>
  <c r="G682" i="12"/>
  <c r="I682" i="12"/>
  <c r="K682" i="12"/>
  <c r="M682" i="12"/>
  <c r="O682" i="12"/>
  <c r="Q682" i="12"/>
  <c r="V682" i="12"/>
  <c r="G686" i="12"/>
  <c r="I686" i="12"/>
  <c r="K686" i="12"/>
  <c r="M686" i="12"/>
  <c r="O686" i="12"/>
  <c r="Q686" i="12"/>
  <c r="V686" i="12"/>
  <c r="G687" i="12"/>
  <c r="M687" i="12" s="1"/>
  <c r="I687" i="12"/>
  <c r="K687" i="12"/>
  <c r="O687" i="12"/>
  <c r="Q687" i="12"/>
  <c r="V687" i="12"/>
  <c r="G688" i="12"/>
  <c r="I688" i="12"/>
  <c r="K688" i="12"/>
  <c r="M688" i="12"/>
  <c r="O688" i="12"/>
  <c r="Q688" i="12"/>
  <c r="V688" i="12"/>
  <c r="G690" i="12"/>
  <c r="I690" i="12"/>
  <c r="K690" i="12"/>
  <c r="M690" i="12"/>
  <c r="O690" i="12"/>
  <c r="Q690" i="12"/>
  <c r="V690" i="12"/>
  <c r="G692" i="12"/>
  <c r="I692" i="12"/>
  <c r="K692" i="12"/>
  <c r="M692" i="12"/>
  <c r="O692" i="12"/>
  <c r="Q692" i="12"/>
  <c r="V692" i="12"/>
  <c r="G693" i="12"/>
  <c r="M693" i="12" s="1"/>
  <c r="I693" i="12"/>
  <c r="K693" i="12"/>
  <c r="O693" i="12"/>
  <c r="Q693" i="12"/>
  <c r="V693" i="12"/>
  <c r="G694" i="12"/>
  <c r="I694" i="12"/>
  <c r="K694" i="12"/>
  <c r="M694" i="12"/>
  <c r="O694" i="12"/>
  <c r="Q694" i="12"/>
  <c r="V694" i="12"/>
  <c r="G699" i="12"/>
  <c r="I699" i="12"/>
  <c r="K699" i="12"/>
  <c r="M699" i="12"/>
  <c r="O699" i="12"/>
  <c r="Q699" i="12"/>
  <c r="V699" i="12"/>
  <c r="G700" i="12"/>
  <c r="I700" i="12"/>
  <c r="K700" i="12"/>
  <c r="M700" i="12"/>
  <c r="O700" i="12"/>
  <c r="Q700" i="12"/>
  <c r="V700" i="12"/>
  <c r="G701" i="12"/>
  <c r="M701" i="12" s="1"/>
  <c r="I701" i="12"/>
  <c r="K701" i="12"/>
  <c r="O701" i="12"/>
  <c r="Q701" i="12"/>
  <c r="V701" i="12"/>
  <c r="G703" i="12"/>
  <c r="I703" i="12"/>
  <c r="K703" i="12"/>
  <c r="M703" i="12"/>
  <c r="O703" i="12"/>
  <c r="Q703" i="12"/>
  <c r="V703" i="12"/>
  <c r="G705" i="12"/>
  <c r="I705" i="12"/>
  <c r="K705" i="12"/>
  <c r="M705" i="12"/>
  <c r="O705" i="12"/>
  <c r="Q705" i="12"/>
  <c r="V705" i="12"/>
  <c r="G707" i="12"/>
  <c r="I707" i="12"/>
  <c r="K707" i="12"/>
  <c r="M707" i="12"/>
  <c r="O707" i="12"/>
  <c r="Q707" i="12"/>
  <c r="V707" i="12"/>
  <c r="G709" i="12"/>
  <c r="M709" i="12" s="1"/>
  <c r="I709" i="12"/>
  <c r="K709" i="12"/>
  <c r="O709" i="12"/>
  <c r="Q709" i="12"/>
  <c r="V709" i="12"/>
  <c r="G711" i="12"/>
  <c r="I711" i="12"/>
  <c r="K711" i="12"/>
  <c r="M711" i="12"/>
  <c r="O711" i="12"/>
  <c r="Q711" i="12"/>
  <c r="V711" i="12"/>
  <c r="G713" i="12"/>
  <c r="I713" i="12"/>
  <c r="K713" i="12"/>
  <c r="M713" i="12"/>
  <c r="O713" i="12"/>
  <c r="Q713" i="12"/>
  <c r="V713" i="12"/>
  <c r="G715" i="12"/>
  <c r="I715" i="12"/>
  <c r="K715" i="12"/>
  <c r="M715" i="12"/>
  <c r="O715" i="12"/>
  <c r="Q715" i="12"/>
  <c r="V715" i="12"/>
  <c r="G717" i="12"/>
  <c r="M717" i="12" s="1"/>
  <c r="I717" i="12"/>
  <c r="K717" i="12"/>
  <c r="O717" i="12"/>
  <c r="Q717" i="12"/>
  <c r="V717" i="12"/>
  <c r="G719" i="12"/>
  <c r="I719" i="12"/>
  <c r="K719" i="12"/>
  <c r="M719" i="12"/>
  <c r="O719" i="12"/>
  <c r="Q719" i="12"/>
  <c r="V719" i="12"/>
  <c r="G722" i="12"/>
  <c r="I722" i="12"/>
  <c r="K722" i="12"/>
  <c r="M722" i="12"/>
  <c r="O722" i="12"/>
  <c r="Q722" i="12"/>
  <c r="V722" i="12"/>
  <c r="G725" i="12"/>
  <c r="I725" i="12"/>
  <c r="K725" i="12"/>
  <c r="M725" i="12"/>
  <c r="O725" i="12"/>
  <c r="Q725" i="12"/>
  <c r="V725" i="12"/>
  <c r="G727" i="12"/>
  <c r="M727" i="12" s="1"/>
  <c r="I727" i="12"/>
  <c r="K727" i="12"/>
  <c r="O727" i="12"/>
  <c r="Q727" i="12"/>
  <c r="V727" i="12"/>
  <c r="G729" i="12"/>
  <c r="I729" i="12"/>
  <c r="K729" i="12"/>
  <c r="M729" i="12"/>
  <c r="O729" i="12"/>
  <c r="Q729" i="12"/>
  <c r="V729" i="12"/>
  <c r="G731" i="12"/>
  <c r="I731" i="12"/>
  <c r="K731" i="12"/>
  <c r="M731" i="12"/>
  <c r="O731" i="12"/>
  <c r="Q731" i="12"/>
  <c r="V731" i="12"/>
  <c r="G733" i="12"/>
  <c r="I733" i="12"/>
  <c r="K733" i="12"/>
  <c r="M733" i="12"/>
  <c r="O733" i="12"/>
  <c r="Q733" i="12"/>
  <c r="V733" i="12"/>
  <c r="G735" i="12"/>
  <c r="M735" i="12" s="1"/>
  <c r="I735" i="12"/>
  <c r="K735" i="12"/>
  <c r="O735" i="12"/>
  <c r="Q735" i="12"/>
  <c r="V735" i="12"/>
  <c r="G737" i="12"/>
  <c r="I737" i="12"/>
  <c r="K737" i="12"/>
  <c r="M737" i="12"/>
  <c r="O737" i="12"/>
  <c r="Q737" i="12"/>
  <c r="V737" i="12"/>
  <c r="G739" i="12"/>
  <c r="I739" i="12"/>
  <c r="K739" i="12"/>
  <c r="M739" i="12"/>
  <c r="O739" i="12"/>
  <c r="Q739" i="12"/>
  <c r="V739" i="12"/>
  <c r="G741" i="12"/>
  <c r="I741" i="12"/>
  <c r="K741" i="12"/>
  <c r="M741" i="12"/>
  <c r="O741" i="12"/>
  <c r="Q741" i="12"/>
  <c r="V741" i="12"/>
  <c r="AE743" i="12"/>
  <c r="AF743" i="12"/>
  <c r="I20" i="1"/>
  <c r="I19" i="1"/>
  <c r="I18" i="1"/>
  <c r="I17" i="1"/>
  <c r="I16" i="1"/>
  <c r="I55" i="1"/>
  <c r="J54" i="1" s="1"/>
  <c r="J53" i="1"/>
  <c r="AZ47" i="1"/>
  <c r="AZ46" i="1"/>
  <c r="F43" i="1"/>
  <c r="G23" i="1" s="1"/>
  <c r="G43" i="1"/>
  <c r="G25" i="1" s="1"/>
  <c r="H43" i="1"/>
  <c r="I41" i="1"/>
  <c r="I39" i="1"/>
  <c r="I43" i="1" s="1"/>
  <c r="J55" i="1" l="1"/>
  <c r="A27" i="1"/>
  <c r="M8" i="12"/>
  <c r="M265" i="12"/>
  <c r="M271" i="12"/>
  <c r="G8" i="12"/>
  <c r="J41" i="1"/>
  <c r="J42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C1F2AD72-E693-4C48-A6B8-3E42BE219C7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B283AFC-9A38-455F-B9AF-7EB7FF4E2E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<sst xmlns="http://schemas.openxmlformats.org/spreadsheetml/2006/main" count="3250" uniqueCount="808">
  <si>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</si>
  <si>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</si>
  <si>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</si>
  <si>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</si>
  <si>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</si>
  <si>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</si>
  <si>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</si>
  <si>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</si>
  <si>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</si>
  <si>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</si>
  <si>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</si>
  <si>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</si>
  <si>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</si>
  <si>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</si>
  <si>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</si>
  <si>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</si>
  <si>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</si>
  <si>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</si>
  <si>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</si>
  <si>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</si>
  <si>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</si>
  <si>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</si>
  <si>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</si>
  <si>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</si>
  <si>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</si>
  <si>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</si>
  <si>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</si>
  <si>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</si>
  <si>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</si>
  <si>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</si>
  <si>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</si>
  <si>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</si>
  <si>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</si>
  <si>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</si>
  <si>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</si>
  <si>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</si>
  <si>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</si>
  <si>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</si>
  <si>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</si>
  <si>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</si>
  <si>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</si>
  <si>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</si>
  <si>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</si>
  <si>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110.51</t>
  </si>
  <si>
    <t>Vytápění</t>
  </si>
  <si>
    <t>SO 110</t>
  </si>
  <si>
    <t>Budova EkF</t>
  </si>
  <si>
    <t>Objekt:</t>
  </si>
  <si>
    <t>Rozpočet:</t>
  </si>
  <si>
    <t>19-015-5</t>
  </si>
  <si>
    <t xml:space="preserve">Nová budova EkF – přístavba H v areálu VŠB-TUO										</t>
  </si>
  <si>
    <t>Stavba</t>
  </si>
  <si>
    <t>Stavební objekt</t>
  </si>
  <si>
    <t>Celkem za stavbu</t>
  </si>
  <si>
    <t>CZK</t>
  </si>
  <si>
    <t>#POPR</t>
  </si>
  <si>
    <t>Popis rozpočtu: 110.51 - Vytápění</t>
  </si>
  <si>
    <t xml:space="preserve"> V délce potrubí je započítán prořez 10 %</t>
  </si>
  <si>
    <t xml:space="preserve"> Uvedené názvy výrobků jsou referenční, za dodržení technických parametrů a souhlasu investora je možno je nahradit</t>
  </si>
  <si>
    <t>Rekapitulace dílů</t>
  </si>
  <si>
    <t>Typ dílu</t>
  </si>
  <si>
    <t>A</t>
  </si>
  <si>
    <t>Vytápění pro VZT</t>
  </si>
  <si>
    <t>B</t>
  </si>
  <si>
    <t>Ústřední vytápění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</si>
  <si>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</si>
  <si>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</si>
  <si>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</si>
  <si>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</si>
  <si>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</si>
  <si>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</si>
  <si>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</si>
  <si>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</si>
  <si>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</si>
  <si>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</si>
  <si>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</si>
  <si>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</si>
  <si>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</si>
  <si>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</si>
  <si>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</si>
  <si>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</si>
  <si>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</si>
  <si>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</si>
  <si>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</si>
  <si>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</si>
  <si>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</si>
  <si>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</si>
  <si>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</si>
  <si>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</si>
  <si>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</si>
  <si>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</si>
  <si>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</si>
  <si>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</si>
  <si>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</si>
  <si>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</si>
  <si>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941955001R00</t>
  </si>
  <si>
    <t>Lešení lehké pracovní pomocné pomocné, o výšce lešeňové podlahy do 1,2 m</t>
  </si>
  <si>
    <t>m2</t>
  </si>
  <si>
    <t>800-3</t>
  </si>
  <si>
    <t>RTS 20/ I</t>
  </si>
  <si>
    <t>Práce</t>
  </si>
  <si>
    <t>POL1_</t>
  </si>
  <si>
    <t>713552121R00</t>
  </si>
  <si>
    <t>Protipožární kabelové přepážky Protipožární trubní ucpávky EI 120, do D 108 mm, stěna</t>
  </si>
  <si>
    <t>kus</t>
  </si>
  <si>
    <t>800-713</t>
  </si>
  <si>
    <t>vč. požární identifikační štítek CZ</t>
  </si>
  <si>
    <t>POP</t>
  </si>
  <si>
    <t>713552151R00</t>
  </si>
  <si>
    <t>Protipožární kabelové přepážky Protipožární trubní ucpávky EI 120, do D 108 mm, strop</t>
  </si>
  <si>
    <t>722182014R00</t>
  </si>
  <si>
    <t>Montáž tepelné izolace potrubí lepicí páska, sponky, přes DN 25 do DN 40</t>
  </si>
  <si>
    <t>m</t>
  </si>
  <si>
    <t>800-721</t>
  </si>
  <si>
    <t xml:space="preserve">síla izolace 30 mm : </t>
  </si>
  <si>
    <t>VV</t>
  </si>
  <si>
    <t>DN 15 : 4,0</t>
  </si>
  <si>
    <t>DN 20 : 138,0</t>
  </si>
  <si>
    <t>DN 25 : 22,0</t>
  </si>
  <si>
    <t>DN 32 : 2,0</t>
  </si>
  <si>
    <t>DN 40 : 20,0</t>
  </si>
  <si>
    <t xml:space="preserve">síla izolace 50 mm : </t>
  </si>
  <si>
    <t>DN 15 : 24,0</t>
  </si>
  <si>
    <t>DN 20 : 20,0</t>
  </si>
  <si>
    <t>DN 25 : 80,0</t>
  </si>
  <si>
    <t>DN 32 : 36,0</t>
  </si>
  <si>
    <t>DN 40 : 52,0</t>
  </si>
  <si>
    <t>722182016R00</t>
  </si>
  <si>
    <t>Montáž tepelné izolace potrubí lepicí páska, sponky, přes DN 40 do DN 80</t>
  </si>
  <si>
    <t>Odkaz na mn. položky pořadí 12 : 115,00000</t>
  </si>
  <si>
    <t>Odkaz na mn. položky pořadí 17 : 230,00000</t>
  </si>
  <si>
    <t>732199100RM1</t>
  </si>
  <si>
    <t>Montáž orientačních štítků s dodávkou orientačního štítku</t>
  </si>
  <si>
    <t>soubor</t>
  </si>
  <si>
    <t>800-731</t>
  </si>
  <si>
    <t>733111113R00</t>
  </si>
  <si>
    <t>Potrubí z trubek závitových ocelových bezešvých, běžných, v kotelnách a strojovnách, DN 15</t>
  </si>
  <si>
    <t>733111114R00</t>
  </si>
  <si>
    <t>Potrubí z trubek závitových ocelových bezešvých, běžných, v kotelnách a strojovnách, DN 20</t>
  </si>
  <si>
    <t>733111115R00</t>
  </si>
  <si>
    <t>Potrubí z trubek závitových ocelových bezešvých, běžných, v kotelnách a strojovnách, DN 25</t>
  </si>
  <si>
    <t>733111116R00</t>
  </si>
  <si>
    <t>Potrubí z trubek závitových ocelových bezešvých, běžných, v kotelnách a strojovnách, DN 32</t>
  </si>
  <si>
    <t>733111117R00</t>
  </si>
  <si>
    <t>Potrubí z trubek závitových ocelových bezešvých, běžných, v kotelnách a strojovnách, DN 40</t>
  </si>
  <si>
    <t>733111118R00</t>
  </si>
  <si>
    <t>Potrubí z trubek závitových ocelových bezešvých, běžných, v kotelnách a strojovnách, DN 50</t>
  </si>
  <si>
    <t>733113113R00</t>
  </si>
  <si>
    <t>Potrubí z trubek závitových příplatek k ceně za zhotovení přípojky z ocelových trubek závitových,  ,  , DN 15</t>
  </si>
  <si>
    <t>733113114R00</t>
  </si>
  <si>
    <t>Potrubí z trubek závitových příplatek k ceně za zhotovení přípojky z ocelových trubek závitových,  ,  , DN 20</t>
  </si>
  <si>
    <t>733113115R00</t>
  </si>
  <si>
    <t>Potrubí z trubek závitových příplatek k ceně za zhotovení přípojky z ocelových trubek závitových,  ,  , DN 25</t>
  </si>
  <si>
    <t>733113116R00</t>
  </si>
  <si>
    <t>Potrubí z trubek závitových příplatek k ceně za zhotovení přípojky z ocelových trubek závitových,  ,  , DN 32</t>
  </si>
  <si>
    <t>733121222R00</t>
  </si>
  <si>
    <t>Potrubí z trubek hladkých ocelových bezešvých tvářených za tepla_x000D_
 v kotelnách a strojovnách, D 76, tloušťka stěny 3,2 mm</t>
  </si>
  <si>
    <t>733190106R00</t>
  </si>
  <si>
    <t>Tlakové zkoušky potrubí ocelových závitových, plastových, měděných do DN 32</t>
  </si>
  <si>
    <t>Odkaz na mn. položky pořadí 7 : 28,00000</t>
  </si>
  <si>
    <t>Odkaz na mn. položky pořadí 8 : 158,00000</t>
  </si>
  <si>
    <t>Odkaz na mn. položky pořadí 9 : 102,00000</t>
  </si>
  <si>
    <t>Odkaz na mn. položky pořadí 10 : 36,00000</t>
  </si>
  <si>
    <t>733190107R00</t>
  </si>
  <si>
    <t>Tlakové zkoušky potrubí ocelových závitových, plastových, měděných přes DN 32 do DN 40</t>
  </si>
  <si>
    <t>Odkaz na mn. položky pořadí 11 : 72,00000</t>
  </si>
  <si>
    <t>733190108R00</t>
  </si>
  <si>
    <t>Tlakové zkoušky potrubí ocelových závitových, plastových, měděných přes DN 40 do DN 50</t>
  </si>
  <si>
    <t>733190225R00</t>
  </si>
  <si>
    <t>Tlakové zkoušky potrubí ocelových hladkých přes D 60,3/2,9 do D 89/3,6</t>
  </si>
  <si>
    <t>734163416R00</t>
  </si>
  <si>
    <t>Filtr s výměnnou vložkou, litinový, DN 65, PN 16, spoj s navařením přírub, včetně dodávky materiálu</t>
  </si>
  <si>
    <t>vč. 2 ks protipřírub</t>
  </si>
  <si>
    <t>734173416R00</t>
  </si>
  <si>
    <t>Přírubový spoj PN 1,6/I MPa, DN 65, včetně dodávky materiálu</t>
  </si>
  <si>
    <t>klapka uzavírací : 8*2</t>
  </si>
  <si>
    <t>klapka zpětná : 2*2</t>
  </si>
  <si>
    <t>734193217R00</t>
  </si>
  <si>
    <t>Klapka mezipřírubová uzavírací a regulační, litinová, PN 16, spoj bez navaření přírub, DN 65, včetně dodávky materiálu</t>
  </si>
  <si>
    <t>734193267R00</t>
  </si>
  <si>
    <t>Klapka mezipřírubová, vodorovná, zpětná , litinová, PN 16, spoj bez navaření přírub, DN 65, včetně dodávky materiálu</t>
  </si>
  <si>
    <t>734235121R00</t>
  </si>
  <si>
    <t>Kohout kulový, mosazný, DN 15, PN 42, vnitřní-vnitřní, včetně dodávky materiálu</t>
  </si>
  <si>
    <t>chromovaný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</si>
  <si>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</si>
  <si>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</si>
  <si>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</si>
  <si>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</si>
  <si>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</si>
  <si>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</si>
  <si>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734245121R00</t>
  </si>
  <si>
    <t>Ventil zpětný, mosazný, DN 15, PN 16, vnitřní-vnitřní závit, včetně dodávky materiálu</t>
  </si>
  <si>
    <t>Tmax:100°C</t>
  </si>
  <si>
    <t>734245122R00</t>
  </si>
  <si>
    <t>Ventil zpětný, mosazný, DN 20, PN 16, vnitřní-vnitřní závit, včetně dodávky materiálu</t>
  </si>
  <si>
    <t>734245123R00</t>
  </si>
  <si>
    <t>Ventil zpětný, mosazný, DN 25 , PN 16, vnitřní-vnitřní závit, včetně dodávky materiálu</t>
  </si>
  <si>
    <t>734245124R00</t>
  </si>
  <si>
    <t>Ventil zpětný, mosazný, DN 32, PN 10, vnitřní-vnitřní závit, včetně dodávky materiálu</t>
  </si>
  <si>
    <t>734265312R00</t>
  </si>
  <si>
    <t>Šroubení topenářské, přímé, mosazné, DN 15, PN 16, včetně dodávky materiálu</t>
  </si>
  <si>
    <t>734265313R00</t>
  </si>
  <si>
    <t>Šroubení topenářské, přímé, mosazné, DN 20, PN 16, včetně dodávky materiálu</t>
  </si>
  <si>
    <t>734265314R00</t>
  </si>
  <si>
    <t>Šroubení topenářské, přímé, mosazné, DN 25, PN 16, včetně dodávky materiálu</t>
  </si>
  <si>
    <t>734265315R00</t>
  </si>
  <si>
    <t>Šroubení topenářské, přímé, mosazné, DN 32, PN 16, včetně dodávky materiálu</t>
  </si>
  <si>
    <t>734295321R00</t>
  </si>
  <si>
    <t>Kohout kulový, napouštěcí a vypouštěcí, mosazný, DN 15, PN 10, včetně dodávky materiálu</t>
  </si>
  <si>
    <t>s hadicovou vývodkou a zátkou, maximální tlak 10 bar, maximální teplota 90°C</t>
  </si>
  <si>
    <t>734295211R00</t>
  </si>
  <si>
    <t>Filtr mosazný, DN 15, PN 20, vnitřní-vnitřní závit, včetně dodávky materiálu</t>
  </si>
  <si>
    <t>Filtrace: 500 µm</t>
  </si>
  <si>
    <t>734295212R00</t>
  </si>
  <si>
    <t>Filtr mosazný, DN 20, PN 20, vnitřní-vnitřní závit, včetně dodávky materiálu</t>
  </si>
  <si>
    <t>734295213R00</t>
  </si>
  <si>
    <t>Filtr mosazný, DN 25, PN 20, vnitřní-vnitřní závit, včetně dodávky materiálu</t>
  </si>
  <si>
    <t>734295214R00</t>
  </si>
  <si>
    <t>Filtr mosazný, DN 32, PN 20, vnitřní-vnitřní závit, včetně dodávky materiálu</t>
  </si>
  <si>
    <t>734494213R00</t>
  </si>
  <si>
    <t>Návarek s trubkovým závitem G 1/2", včetně dodávky materiálu</t>
  </si>
  <si>
    <t>pro teploměr, pro manometr, pro čidla MaR G 1/2" (umístění dle projektu MaR)</t>
  </si>
  <si>
    <t>pro teploměr : 8</t>
  </si>
  <si>
    <t>pro manometr : 40</t>
  </si>
  <si>
    <t>Návarek pro čidla MaR G 1/2" (umístění dle projektu MaR) : 40</t>
  </si>
  <si>
    <t>783225600R00</t>
  </si>
  <si>
    <t xml:space="preserve">Nátěry kov.stavebních doplňk.konstrukcí syntetické 2x email,  </t>
  </si>
  <si>
    <t>800-783</t>
  </si>
  <si>
    <t>783226100R00</t>
  </si>
  <si>
    <t xml:space="preserve">Nátěry kov.stavebních doplňk.konstrukcí syntetické základní,  </t>
  </si>
  <si>
    <t>Odkaz na mn. položky pořadí 44 : 64,00000</t>
  </si>
  <si>
    <t>783424140R00</t>
  </si>
  <si>
    <t>Nátěry potrubí a armatur syntetické potrubí, do DN 50 mm, dvojnásobné se základním nátěrem</t>
  </si>
  <si>
    <t>na vzduchu schnoucí</t>
  </si>
  <si>
    <t>SPI</t>
  </si>
  <si>
    <t>783425150R00</t>
  </si>
  <si>
    <t>Nátěry potrubí a armatur syntetické potrubí, do DN 100 mm, dvojnásobné se základním nátěrem</t>
  </si>
  <si>
    <t>730-110-A1.01</t>
  </si>
  <si>
    <t>D+M OBĚHOVÉ ČERPADLO DO POTRUBÍ S EL.ŘÍZENÝMI OTÁČKAMI, připojení příruba DN32,  PN6/10</t>
  </si>
  <si>
    <t>kpl</t>
  </si>
  <si>
    <t>Vlastní</t>
  </si>
  <si>
    <t>Indiv</t>
  </si>
  <si>
    <t>četně: - 2 ks příruba DN32 ,</t>
  </si>
  <si>
    <t>např: MAGNA3 32-120F nebo rovnocenný</t>
  </si>
  <si>
    <t>730-110-A1.02</t>
  </si>
  <si>
    <t>D+M OBĚHOVÉ ČERPADLO DO POTRUBÍ S EL.ŘÍZENÝMI OTÁČKAMI, připojení příruba DN40,  PN6/10</t>
  </si>
  <si>
    <t>pracovní bod  Q=9,5m3/h;  H=85 kPa;  U=230V;  P=427W;  I=1,96A; Teplota čerpadné kapaliny -10 až +110°C, stavební délka 250mm, povel na chod signálem, signalizace chodu a poruchy</t>
  </si>
  <si>
    <t>např: MAGNA3 40-120F nebo rovnocenný</t>
  </si>
  <si>
    <t>730-110-A1.03</t>
  </si>
  <si>
    <t>D+M OBĚHOVÉ ČERPADLO DO POTRUBÍ S EL.ŘÍZENÝMI OTÁČKAMI, připojení závitové G6/4"   PN10</t>
  </si>
  <si>
    <t>např: ALPHA1L 25-60 nebo rovnocenný</t>
  </si>
  <si>
    <t>730-110-A1.03.1</t>
  </si>
  <si>
    <t>Uvedení do provozu odbornou elektromontážní fy zaškolenou na Grundfos nebo rovnocennou</t>
  </si>
  <si>
    <t>730-110-A1.04</t>
  </si>
  <si>
    <t>D+M PRŮTOKOMĚR DN40, Qn=10 m3/h, PŘIPOJENÍ G2B+300 + KALORIMETRICKÁ JEDNOTKA</t>
  </si>
  <si>
    <t>Teplotni snimac: Sada jimkovych cidel s 10,0 m kabelem, o5,8mm</t>
  </si>
  <si>
    <t>Kod snimace prutoku: qp10 G2Bx300, 15imp/l, Komunikacni modul 1: M-Bus, vstupy (A,B)</t>
  </si>
  <si>
    <t>Komunikacni modul 2: Zadny modul (slot 2)</t>
  </si>
  <si>
    <t>Napajeni: 230 VAC zdroj</t>
  </si>
  <si>
    <t>Kabel snimace prutoku: 10 m silikonovy kabel</t>
  </si>
  <si>
    <t>Montaz: Konzola pro upevneni na stenu</t>
  </si>
  <si>
    <t>Montaz kovove desticky: Kovova desticka pro hlavici na opticky odecet</t>
  </si>
  <si>
    <t>Typ kalkulatoru: Pripraveno pro Pt500 2vodic (t1-t2-t3) vc. podsviceni</t>
  </si>
  <si>
    <t>Montaz snimace: Jimka snimace 65 mm, nerezova ocel, 2 ks např: průtokoměr kamstrup ultraflow + kalorimetrická jednotka  MULTICAL® 603 nebo rovnocenný</t>
  </si>
  <si>
    <t>730-110-A1.05</t>
  </si>
  <si>
    <t>730-110-A3.01</t>
  </si>
  <si>
    <t>D+M 2-CESTNÝ TLAKOVĚ NEZÁVISLÝ REGULAČNÍ VENTIL, DN15, PN16 - ZÁVITOVÉ PŘIPOJENÍ Rp 1/2"</t>
  </si>
  <si>
    <t>VČ. MĚŘÍCÍCH VSUVEK;S INTEGR. REGULÁTOREM DIF. TLAKU, ROZSAH PRŮTOKU:30 - 200l/h, TĚLO Z MOSAZI, ROZSAH DIFERENČNÍHO TLAKU 15...600kPa.;</t>
  </si>
  <si>
    <t>např: siemens VPI46.15L0.2Q + pohon SSA61 nebo rovnocenný</t>
  </si>
  <si>
    <t>730-110-A3.02</t>
  </si>
  <si>
    <t>VČ. MĚŘÍCÍCH VSUVEK;S INTEGR. REGULÁTOREM DIF. TLAKU, ROZSAH PRŮTOKU:100 - 600l/h, TĚLO Z MOSAZI, ROZSAH DIFERENČNÍHO TLAKU 15...600kPa.;</t>
  </si>
  <si>
    <t>např: siemens VPI46.15L0.6Q + pohon SSA61 nebo rovnocenný</t>
  </si>
  <si>
    <t>730-110-A3.03</t>
  </si>
  <si>
    <t>D+M 2-CESTNÝ TLAKOVĚ NEZÁVISLÝ REGULAČNÍ VENTIL, DN20, PN16 - ZÁVITOVÉ PŘIPOJENÍ Rp 3/4"</t>
  </si>
  <si>
    <t>např: siemens VPI20F1.4Q + pohon SSA61 nebo rovnocenný</t>
  </si>
  <si>
    <t>730-110-A3.04</t>
  </si>
  <si>
    <t>D+M 2-CESTNÝ TLAKOVĚ NEZÁVISLÝ REGULAČNÍ VENTIL, DN25, PN16 - ZÁVITOVÉ PŘIPOJENÍ Rp 1"</t>
  </si>
  <si>
    <t>např: siemens VPI46.25F1.8Q + pohon SSA61 nebo rovnocenný</t>
  </si>
  <si>
    <t>730-110-A3.05</t>
  </si>
  <si>
    <t>D+M 2-CESTNÝ TLAKOVĚ NEZÁVISLÝ REGULAČNÍ VENTIL, DN32, PN16 - ZÁVITOVÉ PŘIPOJENÍ Rp 5/4"</t>
  </si>
  <si>
    <t>např: siemens VPI46.32F4Q + pohon SSA61 nebo rovnocenný</t>
  </si>
  <si>
    <t>730-110-A3.06</t>
  </si>
  <si>
    <t>D+M Automatický odvzdušňovací ventil G 1/2" , vnitřní závit, svislá montáž,jmenovitý tlak PS 10bar, maximální teplota TS110°C,  včetně kulového kohout G 1/2"</t>
  </si>
  <si>
    <t>ks</t>
  </si>
  <si>
    <t>např. zeparo ZUT nebo rovnocenný</t>
  </si>
  <si>
    <t>730-110-A3.08</t>
  </si>
  <si>
    <t>D+M Teploměr - prům.100, nerez jímka 100 mm, rozsah 0-120°C, G 1/2"</t>
  </si>
  <si>
    <t>730-110-A3.09</t>
  </si>
  <si>
    <t>D+M Manometr včetně smyčky a zkušebního kohoutu, rozsah 0-600 kPa, G 1/2"</t>
  </si>
  <si>
    <t>730-110-A3.13</t>
  </si>
  <si>
    <t>D+M Návarek na čidla MaR G 1/2'', včetně kulového kohoutu G 1/2'', (umístění dle projektu MaR)</t>
  </si>
  <si>
    <t>730-110-A3.17a</t>
  </si>
  <si>
    <t>D+M Ruční vyvažovací ventil se samotěsnícími měřícími vsuvkami DN 10, PN25</t>
  </si>
  <si>
    <t>ze slitiny mosazi odolné proti odzinkování</t>
  </si>
  <si>
    <t>Vyvažování</t>
  </si>
  <si>
    <t>Nastavení s aretací</t>
  </si>
  <si>
    <t>Měření průtoku, tlaků a teploty</t>
  </si>
  <si>
    <t>Uzavírání</t>
  </si>
  <si>
    <t>Vypouštění</t>
  </si>
  <si>
    <t>včetně izolace pro DN 10; rozsah nastavení kv = 0,091 - 1,36</t>
  </si>
  <si>
    <t>např. Stad nebo rovnocenný</t>
  </si>
  <si>
    <t>730-110-A3.17b</t>
  </si>
  <si>
    <t>D+M Ruční vyvažovací ventil se samotěsnícími měřícími vsuvkami DN 15, PN25</t>
  </si>
  <si>
    <t>včetně izolace pro DN 15; rozsah nastavení kv = 0,136 - 2,56</t>
  </si>
  <si>
    <t>730-110-A3.17c</t>
  </si>
  <si>
    <t>D+M Ruční vyvažovací ventil se samotěsnícími měřícími vsuvkami DN 20, PN25</t>
  </si>
  <si>
    <t>včetně izolace pro DN 20; rozsah nastavení kv = 0,533 - 5,39</t>
  </si>
  <si>
    <t>730-110-A3.17d</t>
  </si>
  <si>
    <t>D+M Ruční vyvažovací ventil se samotěsnícími měřícími vsuvkami DN 25, PN25</t>
  </si>
  <si>
    <t>včetně izolace pro DN 25; rozsah nastavení kv = 0,599 - 8,59</t>
  </si>
  <si>
    <t>730-110-A3.17e</t>
  </si>
  <si>
    <t>D+M Ruční vyvažovací ventil se samotěsnícími měřícími vsuvkami DN 50, PN25</t>
  </si>
  <si>
    <t>včetně izolace pro DN 50; rozsah nastavení kv = 2,62 - 32,3</t>
  </si>
  <si>
    <t>730-110-A3.19a</t>
  </si>
  <si>
    <t>D+M Axiální kompenzátor na navaření do potrubí, DN 20, PN16, zdvih 22mm</t>
  </si>
  <si>
    <t>730-110-A3.19b</t>
  </si>
  <si>
    <t>D+M Axiální kompenzátor na navaření do potrubí, DN 50, PN16, zdvih 28mm</t>
  </si>
  <si>
    <t>730-110-A3.19c</t>
  </si>
  <si>
    <t>D+M Axiální kompenzátor na navaření do potrubí, DN 65, PN16, zdvih 20mm</t>
  </si>
  <si>
    <t>730-110-A3.20</t>
  </si>
  <si>
    <t>D+M Odvzdušňovací nádobka ON 65</t>
  </si>
  <si>
    <t>730-110-A4.01</t>
  </si>
  <si>
    <t>D+M Ruční vyvažovací ventil z šedé litiny, DN 65</t>
  </si>
  <si>
    <t>Uzavírání (vyvažovací kuželka DN 65-400 je tlakově vyvážená).    Max. pracovní teplota: 120 °C. PN16 se samotěsnícími měřícími vsuvkami, včetně 2 ks protipřírub PN16</t>
  </si>
  <si>
    <t>730-110-A4.5a</t>
  </si>
  <si>
    <t>D+M Kulový kohout navařovací, PN 16, Tmax 200°C,  DN50</t>
  </si>
  <si>
    <t>730-110-A4.5b</t>
  </si>
  <si>
    <t>D+M Kulový kohout navařovací, PN 16, Tmax 200°C,  DN65</t>
  </si>
  <si>
    <t>730-110-A5.02</t>
  </si>
  <si>
    <t>D+M Doplňkové konstrukce – závěsy potrubí (objímky+táhla, pevné body, kluzné uložení, osové vedení)</t>
  </si>
  <si>
    <t>kg</t>
  </si>
  <si>
    <t>730-110-A7.05</t>
  </si>
  <si>
    <t>D+M Povrchová úprava izolace potrubí na střeše hliníkovým plechem 0,7mm, (opatřeno topným kabelem-dodávka MaR)</t>
  </si>
  <si>
    <t>799-1001</t>
  </si>
  <si>
    <t>Stavební materiál potřebný pro nezmeritelne stavebni prace</t>
  </si>
  <si>
    <t>767990010RA0</t>
  </si>
  <si>
    <t>Ostatní atypické kovové prvky do 5 kg/kus</t>
  </si>
  <si>
    <t>AP-PSV</t>
  </si>
  <si>
    <t>Agregovaná položka</t>
  </si>
  <si>
    <t>POL2_</t>
  </si>
  <si>
    <t>904      R00</t>
  </si>
  <si>
    <t>Hzs-zkousky v ramci montaz.praci</t>
  </si>
  <si>
    <t>h</t>
  </si>
  <si>
    <t>Prav.M</t>
  </si>
  <si>
    <t>HZS</t>
  </si>
  <si>
    <t>POL10_</t>
  </si>
  <si>
    <t>Vypouštění a napouštění systému : 6,0</t>
  </si>
  <si>
    <t>Dozor po svařování : 72,0</t>
  </si>
  <si>
    <t>Topná zkouška- zaregulování systému : 72,0</t>
  </si>
  <si>
    <t>Hydraulické vyvážení topného systému : 36,0</t>
  </si>
  <si>
    <t>909      R00</t>
  </si>
  <si>
    <t>Hzs-nezmeritelne stavebni prace</t>
  </si>
  <si>
    <t>283233621R</t>
  </si>
  <si>
    <t>páska spojovací Al, PE; samolepicí; jednostranně; spoj parotěsný; š = 50,0 mm; l = 50 m</t>
  </si>
  <si>
    <t>SPCM</t>
  </si>
  <si>
    <t>Specifikace</t>
  </si>
  <si>
    <t>POL3_</t>
  </si>
  <si>
    <t>631433201R</t>
  </si>
  <si>
    <t>pouzdro potrubní minerální vlákno; povrchová úprava Al fólie; vnitřní průměr 22,0 mm; tl. izolace 30,0 mm; provozní teplota  do 200 °C; tepelná vodivost (10°C) 0,0330 W/mK; tepelná vodivost (40°C) 0,037 W/mK; tepelná vodivost (50°C) 0,039 W/mK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</si>
  <si>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</si>
  <si>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</si>
  <si>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</si>
  <si>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</si>
  <si>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631433204R</t>
  </si>
  <si>
    <t>pouzdro potrubní minerální vlákno; povrchová úprava Al fólie; vnitřní průměr 42,0 mm; tl. izolace 30,0 mm; provozní teplota  do 200 °C; tepelná vodivost (10°C) 0,0330 W/mK; tepelná vodivost (40°C) 0,037 W/mK; tepelná vodivost (50°C) 0,039 W/mK</t>
  </si>
  <si>
    <t>631433205R</t>
  </si>
  <si>
    <t>pouzdro potrubní minerální vlákno; povrchová úprava Al fólie; vnitřní průměr 48,0 mm; tl. izolace 30,0 mm; provozní teplota  do 200 °C; tepelná vodivost (10°C) 0,0330 W/mK; tepelná vodivost (40°C) 0,037 W/mK; tepelná vodivost (50°C) 0,039 W/mK</t>
  </si>
  <si>
    <t>631433401R</t>
  </si>
  <si>
    <t>pouzdro potrubní minerální vlákno; povrchová úprava Al fólie; vnitřní průměr 22,0 mm; tl. izolace 50,0 mm; provozní teplota  do 200 °C; tepelná vodivost (10°C) 0,0330 W/mK; tepelná vodivost (40°C) 0,037 W/mK; tepelná vodivost (50°C) 0,039 W/mK</t>
  </si>
  <si>
    <t>631433402R</t>
  </si>
  <si>
    <t>pouzdro potrubní minerální vlákno; povrchová úprava Al fólie; vnitřní průměr 28,0 mm; tl. izolace 50,0 mm; provozní teplota  do 200 °C; tepelná vodivost (10°C) 0,0330 W/mK; tepelná vodivost (40°C) 0,037 W/mK; tepelná vodivost (50°C) 0,039 W/mK</t>
  </si>
  <si>
    <t>631433403R</t>
  </si>
  <si>
    <t>pouzdro potrubní minerální vlákno; povrchová úprava Al fólie; vnitřní průměr 35,0 mm; tl. izolace 50,0 mm; provozní teplota  do 200 °C; tepelná vodivost (10°C) 0,0330 W/mK; tepelná vodivost (40°C) 0,037 W/mK; tepelná vodivost (50°C) 0,039 W/mK</t>
  </si>
  <si>
    <t>631433404R</t>
  </si>
  <si>
    <t>pouzdro potrubní minerální vlákno; povrchová úprava Al fólie; vnitřní průměr 42,0 mm; tl. izolace 50,0 mm; provozní teplota  do 200 °C; tepelná vodivost (10°C) 0,0330 W/mK; tepelná vodivost (40°C) 0,037 W/mK; tepelná vodivost (50°C) 0,039 W/mK</t>
  </si>
  <si>
    <t>631433405R</t>
  </si>
  <si>
    <t>pouzdro potrubní minerální vlákno; povrchová úprava Al fólie; vnitřní průměr 48,0 mm; tl. izolace 50,0 mm; provozní teplota  do 200 °C; tepelná vodivost (10°C) 0,0330 W/mK; tepelná vodivost (40°C) 0,037 W/mK; tepelná vodivost (50°C) 0,039 W/mK</t>
  </si>
  <si>
    <t>631433407R</t>
  </si>
  <si>
    <t>pouzdro potrubní minerální vlákno; povrchová úprava Al fólie; vnitřní průměr 60,0 mm; tl. izolace 50,0 mm; provozní teplota  do 200 °C; tepelná vodivost (10°C) 0,0330 W/mK; tepelná vodivost (40°C) 0,037 W/mK; tepelná vodivost (50°C) 0,039 W/mK</t>
  </si>
  <si>
    <t>631433410R</t>
  </si>
  <si>
    <t>pouzdro potrubní minerální vlákno; povrchová úprava Al fólie; vnitřní průměr 76,0 mm; tl. izolace 50,0 mm; provozní teplota  do 200 °C; tepelná vodivost (10°C) 0,0330 W/mK; tepelná vodivost (40°C) 0,037 W/mK; tepelná vodivost (50°C) 0,039 W/mK</t>
  </si>
  <si>
    <t>998733203R00</t>
  </si>
  <si>
    <t>Přesun hmot pro rozvody potrubí v objektech výšky do 24 m</t>
  </si>
  <si>
    <t>Přesun hmot</t>
  </si>
  <si>
    <t>POL7_</t>
  </si>
  <si>
    <t>722172413R00</t>
  </si>
  <si>
    <t>Potrubí z plastických hmot polypropylenové potrubí PP-R, D 32 mm, s 4,4 mm, PN 16, polyfúzně svařované, včetně zednických výpomocí</t>
  </si>
  <si>
    <t>včetně tvarovek, bez zednických výpomocí</t>
  </si>
  <si>
    <t>722181213RT5</t>
  </si>
  <si>
    <t>Izolace vodovodního potrubí návleková z trubic z pěnového polyetylenu, tloušťka stěny 13 mm, d 15 mm</t>
  </si>
  <si>
    <t>722181213RT6</t>
  </si>
  <si>
    <t>Izolace vodovodního potrubí návleková z trubic z pěnového polyetylenu, tloušťka stěny 13 mm, d 18 mm</t>
  </si>
  <si>
    <t>722181213RT7</t>
  </si>
  <si>
    <t>Izolace vodovodního potrubí návleková z trubic z pěnového polyetylenu, tloušťka stěny 13 mm, d 22 mm</t>
  </si>
  <si>
    <t>722181213RT9</t>
  </si>
  <si>
    <t>Izolace vodovodního potrubí návleková z trubic z pěnového polyetylenu, tloušťka stěny 13 mm, d 28 mm</t>
  </si>
  <si>
    <t xml:space="preserve">síla izolace 30 mm- úsek podhled klesání do podlahy měděné potr. : </t>
  </si>
  <si>
    <t>vnitřní prům.22 (pro potr. Cu18x1 a Cu22x1) : 220,0</t>
  </si>
  <si>
    <t>vnitřní prům.28 (pro potr. Cu28x1,5) : 60,0</t>
  </si>
  <si>
    <t xml:space="preserve">síla izolace 30 mm- ocelové závitové potr : </t>
  </si>
  <si>
    <t>vnitřní prům.22 (pro potr. DN15) : 270,0</t>
  </si>
  <si>
    <t>vnitřní prům.28 (pro potr. DN20) : 470,0</t>
  </si>
  <si>
    <t>vnitřní prům.35 (pro potr. DN25) : 640,0</t>
  </si>
  <si>
    <t>vnitřní prům.42 (pro potr. DN32) : 110,0</t>
  </si>
  <si>
    <t>vnitřní prům.48 (pro potr. DN40) : 110,0</t>
  </si>
  <si>
    <t>vnitřní prům.60 (pro potr. DN50) : 55,0</t>
  </si>
  <si>
    <t>vnitřní prům.76 (pro potr. DN65) : 180,0</t>
  </si>
  <si>
    <t xml:space="preserve">síla izolace 60 mm - přípojka tepla v objektu 110 : </t>
  </si>
  <si>
    <t>vnitřní prům.89 (pro potr. DN80) : 82,0</t>
  </si>
  <si>
    <t>722182018R00</t>
  </si>
  <si>
    <t>Montáž tepelné izolace potrubí lepicí páska, sponky, přes DN 80 do DN 110</t>
  </si>
  <si>
    <t>vnitřní prům.108 (pro potr. DN100) : 6,0</t>
  </si>
  <si>
    <t>vnitřní prům.133 (pro potr. DN125) : 24,0</t>
  </si>
  <si>
    <t>722202432R00</t>
  </si>
  <si>
    <t>Kohout kulový rozebíratelný, spoj svařováním, D 20 mm, včetně dodávky materiálu</t>
  </si>
  <si>
    <t>722202434R00</t>
  </si>
  <si>
    <t>Kohout kulový rozebíratelný, spoj svařováním, D 32 mm, včetně dodávky materiálu</t>
  </si>
  <si>
    <t>722280106R00</t>
  </si>
  <si>
    <t>Tlakové zkoušky vodovodního potrubí do DN 32</t>
  </si>
  <si>
    <t>Odkaz na mn. položky pořadí 98 : 9,00000</t>
  </si>
  <si>
    <t>722290234R00</t>
  </si>
  <si>
    <t>Proplach a dezinfekce vodovodního potrubí do DN 80</t>
  </si>
  <si>
    <t>733113118R00</t>
  </si>
  <si>
    <t>Potrubí z trubek závitových příplatek k ceně za zhotovení přípojky z ocelových trubek závitových,  ,  , DN 50</t>
  </si>
  <si>
    <t>733121225R00</t>
  </si>
  <si>
    <t>Potrubí z trubek hladkých ocelových bezešvých tvářených za tepla_x000D_
 v kotelnách a strojovnách, D 89, tloušťka stěny 3,6 mm</t>
  </si>
  <si>
    <t>733121228R00</t>
  </si>
  <si>
    <t>Potrubí z trubek hladkých ocelových bezešvých tvářených za tepla_x000D_
 v kotelnách a strojovnách, D 108, tloušťka stěny 4 mm</t>
  </si>
  <si>
    <t>733121232R00</t>
  </si>
  <si>
    <t>Potrubí z trubek hladkých ocelových bezešvých tvářených za tepla_x000D_
 v kotelnách a strojovnách, D 133, tloušťka stěny 4,5 mm</t>
  </si>
  <si>
    <t>733123123R00</t>
  </si>
  <si>
    <t>Potrubí z trubek hladkých příplatek k ceně za zhotovení přípojky z trubek hladkých_x000D_
  76, tloušťka stěny 3,2 mm</t>
  </si>
  <si>
    <t>733123125R00</t>
  </si>
  <si>
    <t>Potrubí z trubek hladkých příplatek k ceně za zhotovení přípojky z trubek hladkých_x000D_
 D 89, tloušťka stěny 3,6 mm</t>
  </si>
  <si>
    <t>733123132R00</t>
  </si>
  <si>
    <t>Potrubí z trubek hladkých příplatek k ceně za zhotovení přípojky z trubek hladkých_x000D_
 D 133, tloušťka stěny 4,5 mm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</si>
  <si>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</si>
  <si>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</si>
  <si>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</si>
  <si>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</si>
  <si>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</si>
  <si>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</si>
  <si>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</si>
  <si>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</si>
  <si>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733167001R00</t>
  </si>
  <si>
    <t>Příplatek k ceně za zhotovení přípojky z trubek měděných D 15 mm, tloušťka stěny 1 mm</t>
  </si>
  <si>
    <t>napojení otopných těles</t>
  </si>
  <si>
    <t>Odkaz na mn. položky pořadí 111 : 270,00000</t>
  </si>
  <si>
    <t>Odkaz na mn. položky pořadí 112 : 470,00000</t>
  </si>
  <si>
    <t>Odkaz na mn. položky pořadí 113 : 640,00000</t>
  </si>
  <si>
    <t>Odkaz na mn. položky pořadí 114 : 110,00000</t>
  </si>
  <si>
    <t>Odkaz na mn. položky pořadí 115 : 110,00000</t>
  </si>
  <si>
    <t>Odkaz na mn. položky pořadí 116 : 55,00000</t>
  </si>
  <si>
    <t>733190306R00</t>
  </si>
  <si>
    <t xml:space="preserve">Tlakové zkoušky potrubí ocelových závitových, plastových, měděných do D 35 </t>
  </si>
  <si>
    <t>Odkaz na mn. položky pořadí 129 : 4130,00000</t>
  </si>
  <si>
    <t>Odkaz na mn. položky pořadí 130 : 1700,00000</t>
  </si>
  <si>
    <t>Odkaz na mn. položky pořadí 131 : 550,00000</t>
  </si>
  <si>
    <t>Odkaz na mn. položky pořadí 132 : 25,00000</t>
  </si>
  <si>
    <t>Odkaz na mn. položky pořadí 122 : 180,00000</t>
  </si>
  <si>
    <t>Odkaz na mn. položky pořadí 123 : 82,00000</t>
  </si>
  <si>
    <t>733190232R00</t>
  </si>
  <si>
    <t>Tlakové zkoušky potrubí ocelových hladkých přes D 89/3,6 do D 133/4,5</t>
  </si>
  <si>
    <t>Odkaz na mn. položky pořadí 124 : 6,00000</t>
  </si>
  <si>
    <t>Odkaz na mn. položky pořadí 125 : 24,00000</t>
  </si>
  <si>
    <t>734163419R00</t>
  </si>
  <si>
    <t>Filtr s výměnnou vložkou, litinový, DN 125, PN 16, spoj s navařením přírub, včetně dodávky materiálu</t>
  </si>
  <si>
    <t>734173418R00</t>
  </si>
  <si>
    <t>Přírubový spoj PN 1,6/I MPa, DN 100, včetně dodávky materiálu</t>
  </si>
  <si>
    <t>klapka uzavírací : 2*2</t>
  </si>
  <si>
    <t>734173421R00</t>
  </si>
  <si>
    <t>Přírubový spoj PN 1,6/I MPa, DN 125, včetně dodávky materiálu</t>
  </si>
  <si>
    <t>klapka uzavírací : 4*2</t>
  </si>
  <si>
    <t>734193219R00</t>
  </si>
  <si>
    <t>Klapka mezipřírubová uzavírací a regulační, litinová, PN 16, spoj bez navaření přírub, DN 100, včetně dodávky materiálu</t>
  </si>
  <si>
    <t>734193221R00</t>
  </si>
  <si>
    <t>Klapka mezipřírubová uzavírací a regulační, litinová, PN 16, spoj bez navaření přírub, DN 125, včetně dodávky materiálu</t>
  </si>
  <si>
    <t>734193271R00</t>
  </si>
  <si>
    <t>Klapka mezipřírubová, vodorovná, zpětná , litinová, PN 16, spoj bez navaření přírub, DN 125, včetně dodávky materiálu</t>
  </si>
  <si>
    <t>734265316R00</t>
  </si>
  <si>
    <t>Šroubení topenářské, přímé, mosazné, DN 40, PN 16, včetně dodávky materiálu</t>
  </si>
  <si>
    <t>734265317R00</t>
  </si>
  <si>
    <t>Šroubení topenářské, přímé, mosazné, DN 50, PN 16, včetně dodávky materiálu</t>
  </si>
  <si>
    <t>734266115R00</t>
  </si>
  <si>
    <t>Šroubení regulační a uzavírací, rohové, bronzové, DN 15, PN 10, včetně dodávky materiálu</t>
  </si>
  <si>
    <t>pro teploměr : 20</t>
  </si>
  <si>
    <t>pro manometr : 30</t>
  </si>
  <si>
    <t>Návarek pro čidla MaR G 1/2" (umístění dle projektu MaR) : 20</t>
  </si>
  <si>
    <t>735151660R00</t>
  </si>
  <si>
    <t>Otopná tělesa panelová počet desek 1, počet přídavných přestupných ploch 1, výška 600 mm, délka 400 mm, provedení ventil kompakt, pravé spodní připojení, s nuceným oběhem, čelní deska hladká, včetně dodávky materiálu</t>
  </si>
  <si>
    <t>Např. KORADO PLAN VK nebo rovnocenný</t>
  </si>
  <si>
    <t>735151664R00</t>
  </si>
  <si>
    <t>Otopná tělesa panelová počet desek 1, počet přídavných přestupných ploch 1, výška 600 mm, délka 800 mm, provedení ventil kompakt, pravé spodní připojení, s nuceným oběhem, čelní deska hladká, včetně dodávky materiálu</t>
  </si>
  <si>
    <t>735151766R00</t>
  </si>
  <si>
    <t>Otopná tělesa panelová počet desek 2, počet přídavných přestupných ploch 1, výška 600 mm, délka 1000 mm, provedení ventil kompakt, pravé spodní připojení, s nuceným oběhem, čelní deska hladká, včetně dodávky materiálu</t>
  </si>
  <si>
    <t>735151770R00</t>
  </si>
  <si>
    <t>Otopná tělesa panelová počet desek 2, počet přídavných přestupných ploch 1, výška 600 mm, délka 1600 mm, provedení ventil kompakt, pravé spodní připojení, s nuceným oběhem, čelní deska hladká, včetně dodávky materiálu</t>
  </si>
  <si>
    <t>735151862R00</t>
  </si>
  <si>
    <t>Otopná tělesa panelová počet desek 2, počet přídavných přestupných ploch 2, výška 600 mm, délka 600 mm, provedení ventil kompakt, pravé spodní připojení, s nuceným oběhem, čelní deska hladká, včetně dodávky materiálu</t>
  </si>
  <si>
    <t>Např. KORADO PLAN VK  nebo rovnocenný</t>
  </si>
  <si>
    <t>735151864R00</t>
  </si>
  <si>
    <t>Otopná tělesa panelová počet desek 2, počet přídavných přestupných ploch 2, výška 600 mm, délka 800 mm, provedení ventil kompakt, pravé spodní připojení, s nuceným oběhem, čelní deska hladká, včetně dodávky materiálu</t>
  </si>
  <si>
    <t>735151866R00</t>
  </si>
  <si>
    <t>Otopná tělesa panelová počet desek 2, počet přídavných přestupných ploch 2, výška 600 mm, délka 1000 mm, provedení ventil kompakt, pravé spodní připojení, s nuceným oběhem, čelní deska hladká, včetně dodávky materiálu</t>
  </si>
  <si>
    <t>735151868R00</t>
  </si>
  <si>
    <t>Otopná tělesa panelová počet desek 2, počet přídavných přestupných ploch 2, výška 600 mm, délka 1200 mm, provedení ventil kompakt, pravé spodní připojení, s nuceným oběhem, čelní deska hladká, včetně dodávky materiálu</t>
  </si>
  <si>
    <t>735151869R00</t>
  </si>
  <si>
    <t>Otopná tělesa panelová počet desek 2, počet přídavných přestupných ploch 2, výška 600 mm, délka 1400 mm, provedení ventil kompakt, pravé spodní připojení, s nuceným oběhem, čelní deska hladká, včetně dodávky materiálu</t>
  </si>
  <si>
    <t>735158210R00</t>
  </si>
  <si>
    <t>Otopná tělesa panelová doplňkové práce tlakové zkoušky , těles jednořadých</t>
  </si>
  <si>
    <t>735158220R00</t>
  </si>
  <si>
    <t>Otopná tělesa panelová doplňkové práce tlakové zkoušky , těles dvouřadých</t>
  </si>
  <si>
    <t>735159120R00</t>
  </si>
  <si>
    <t>Otopná tělesa panelová montáž jednořadých, délky přes 1500 mm do 2340 mm, bez dodávky materiálu</t>
  </si>
  <si>
    <t xml:space="preserve">B7.3 : </t>
  </si>
  <si>
    <t>10-200040 : 23</t>
  </si>
  <si>
    <t>10-200060 : 17</t>
  </si>
  <si>
    <t>10-200090 : 1</t>
  </si>
  <si>
    <t>735159240R00</t>
  </si>
  <si>
    <t>Otopná tělesa panelová montáž dvouřadých, délky přes 1980 do 2820 mm, bez dodávky materiálu</t>
  </si>
  <si>
    <t xml:space="preserve">B7.03 : </t>
  </si>
  <si>
    <t>20-200040 : 1</t>
  </si>
  <si>
    <t>20-200060 : 18</t>
  </si>
  <si>
    <t>B7.04 : 3</t>
  </si>
  <si>
    <t>735171132R00</t>
  </si>
  <si>
    <t>Otopná tělesa koupelnová trubkové otopné těleso rovné, spodní středové připojení s roztečí 50 mm, výška 1500 mm, šířka 750 mm, průměr trubek 24 mm, objem tělesa 11,2 l, včetně dodávky materiálu</t>
  </si>
  <si>
    <t>Trubková otopná tělesa  jsou vyrobena z uzavřených ocelových profilů s průřezem ve tvaru “D” a rovných profilů s kruhovým průřezem. Těleso je upravené pro spodní středové připojení s připojovací roztečí 50 mm. Otopná tělesa jsou dodávaná se sadou pro upevnění na stěnu včetně odvzdušňovací a zaslepovací zátky.</t>
  </si>
  <si>
    <t>Např. KORALUX LINEAR COMFORT – M nebo rovnocenný</t>
  </si>
  <si>
    <t>735421105R00</t>
  </si>
  <si>
    <t>Konvektor podlahový délky 1600 mm, šířky 160 mm, hloubky 90 mm, do suchého prostředí</t>
  </si>
  <si>
    <t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t>
  </si>
  <si>
    <t>735421106R00</t>
  </si>
  <si>
    <t>Konvektor podlahový délky 1800 mm, šířky 160 mm, hloubky 90 mm, do suchého prostředí</t>
  </si>
  <si>
    <t>735421108R00</t>
  </si>
  <si>
    <t>Konvektor podlahový délky 2200 mm, šířky 160 mm, hloubky 90 mm, do suchého prostředí</t>
  </si>
  <si>
    <t>735421109R00</t>
  </si>
  <si>
    <t>Konvektor podlahový délky 2400 mm, šířky 160 mm, hloubky 90 mm, do suchého prostředí</t>
  </si>
  <si>
    <t>735421110R00</t>
  </si>
  <si>
    <t>Konvektor podlahový délky 2600 mm, šířky 160 mm, hloubky 90 mm, do suchého prostředí</t>
  </si>
  <si>
    <t>735421112R00</t>
  </si>
  <si>
    <t>Konvektor podlahový délky 3000 mm, šířky 160 mm, hloubky 90 mm, do suchého prostředí</t>
  </si>
  <si>
    <t>735422137R00</t>
  </si>
  <si>
    <t>Konvektor podlahový s ventilátorem délky 2800 mm, šířky 280 mm, hloubky 80 mm, do suchého prostředí</t>
  </si>
  <si>
    <t>Např: korado Koraflex FVX nebo rovnocenný</t>
  </si>
  <si>
    <t>735423900R00</t>
  </si>
  <si>
    <t>Konvektor Montáž konvektoru lavicového do délky 1600 mm</t>
  </si>
  <si>
    <t xml:space="preserve">B7.05 : </t>
  </si>
  <si>
    <t>LKE 0802313 : 178</t>
  </si>
  <si>
    <t>LKE 0802318 : 142</t>
  </si>
  <si>
    <t>LKE 0802323 : 21</t>
  </si>
  <si>
    <t>LKE 1402313 : 2</t>
  </si>
  <si>
    <t>Odkaz na mn. položky pořadí 187 : 175,00000</t>
  </si>
  <si>
    <t>733-110-B1.01</t>
  </si>
  <si>
    <t>D+M DESKOVÝ VÝMĚNÍK TEPLA Q=450kW, PN25; ROZMĚR: 175x191x616 mm, PŘIPOJENÍ-ZÁVITOVÉ G2"</t>
  </si>
  <si>
    <t>PRIMÁR: HORKÁ VODA CZT 140/70°C, SEKUNDÁR: VODA 75/55°C;</t>
  </si>
  <si>
    <t>včetně 4 ks připojovacích šroubení</t>
  </si>
  <si>
    <t>Např: alfa-laval CB110-38L (3287101602) nebo rovnocenný</t>
  </si>
  <si>
    <t>733-110-B1.02</t>
  </si>
  <si>
    <t>D+M AUTOMAT-ZAŘÍZENI PRO UDRŽOVÁNÍ TLAKU S CYKLONOVÝM VAKUOVÝM ODPLYNĚNÍM-BEZ NÁDOBY</t>
  </si>
  <si>
    <t>např: IMI TRANSFERO Connect+ TV 6.1E nebo rovnocenný</t>
  </si>
  <si>
    <t>733-110-B1.03</t>
  </si>
  <si>
    <t>D+M PRIMÁRNÍ EXP: NÁDOBA BEZTLAKÁ. NOHA S MĚŘÍCÍM ČIDLEM PRO MĚŘENÍ OBSAH</t>
  </si>
  <si>
    <t>VČETNĚ MONTÁŽNÍ SADY PRO NAPOJENÍ K TECBOXU, OBJEM= 400 l, PRŮMĚR=620mm, VÝŠKA=1532mm, PŘIPOJOVACÍ ROZMĚR  Rp 6/4' ; VČETNĚ FLEX.HADICE a POJ:VENTIL PV=2bar,</t>
  </si>
  <si>
    <t>např: IMI TU 400 nebo rovnocenný</t>
  </si>
  <si>
    <t>733-110-B1.04</t>
  </si>
  <si>
    <t>D+M MEMBRÁNOVÁ EXPANZNÍ NÁDOBA S BUTYLOVÝM VAKEM, OBJEM V=50 L; PN 10 BAR</t>
  </si>
  <si>
    <t>PRŮMĚR=536mm, VÝŠKA=316mm, PŘIPOJOVACÍ ROZMĚR  R 3/4'' , NASTAVENÝ TLAK Z VÝROBY Po=4bar, POČÁTEČNÍ TLAK Pa=2,4bar, KONEČNÝ TLAK Pe=2,8bar, TLAK Po NA VZDUŠNÉ STRANĚ NASTAVIT NA 2bar.</t>
  </si>
  <si>
    <t>např: IMI statico SD50.10 nebo rovnocenný</t>
  </si>
  <si>
    <t>733-110-B1.04.1</t>
  </si>
  <si>
    <t>Uvedení do provozu pol. B1.02-B1.04</t>
  </si>
  <si>
    <t>733-110-B1.05</t>
  </si>
  <si>
    <t>D+M AUTOMATICKÁ DÁVKOVACÍ STANICE OCHRANNÉHO PŘÍPRAVKU PROTI KOROZI A INKRUSTACI</t>
  </si>
  <si>
    <t>Mechanický předfiltr FWS MS31, napojení 1" - 1ks</t>
  </si>
  <si>
    <t>Systémový oddělovač K 20, napojení 3/4"  -1 ks</t>
  </si>
  <si>
    <t/>
  </si>
  <si>
    <t>Jednoduchý, automatický změkčovací filtr WG 1650F, kapacita 60: - 1kpl</t>
  </si>
  <si>
    <t>-1 x automatický řídící ventil BNT 1650F</t>
  </si>
  <si>
    <t>-1 x sklolaminátová láhev s podstavcem</t>
  </si>
  <si>
    <t>-1 x solná nádoba s víkem 100 L</t>
  </si>
  <si>
    <t>-1 x 25 l změkčovací pryskyřice</t>
  </si>
  <si>
    <t>Instalační armatury pro snadnou montáž změkčovacího filtru - 1kpl</t>
  </si>
  <si>
    <t>-2 x nerezové napojovací hadice 600 mm</t>
  </si>
  <si>
    <t>1 x montážní blok se zkušebním ventilem a obtokem</t>
  </si>
  <si>
    <t>Dávkovací čerpadlo Jesco LD 4, proporcionální dávkování, Čerpadlo umístěno na vodoměru ve složení: - 1 kpl</t>
  </si>
  <si>
    <t>-vodoměr 3/4“,sací a výtlačné armatury, vstřikovač, kontrola vyprázdnění</t>
  </si>
  <si>
    <t>Zásobní nádrž 50 l pro dávkovací čerpadlo - 1 ks</t>
  </si>
  <si>
    <t>Bezpečnostní záchytná vana - 1 ks</t>
  </si>
  <si>
    <t>Podružný rozvaděč se spínacími hodinami a jističem - 1ks</t>
  </si>
  <si>
    <t>Chemie na prvotní spuštění:</t>
  </si>
  <si>
    <t>50 kg regenerační sůl</t>
  </si>
  <si>
    <t>20 kg Cetamine F365, inhibitor koroze</t>
  </si>
  <si>
    <t>Doprava, instalace, zprovoznění a zaškolení obsluhy</t>
  </si>
  <si>
    <t>např: technologie fy Aquina nebo rovnocenný</t>
  </si>
  <si>
    <t>733-110-B1.06</t>
  </si>
  <si>
    <t>D+M KOMBINOVANÝ ROZDĚLOVAČ, MODUL 200; 14 HRDEL</t>
  </si>
  <si>
    <t>např:  výrobce ETL nebo rovnocenný</t>
  </si>
  <si>
    <t>733-110-B1.07</t>
  </si>
  <si>
    <t>D+M OBĚHOVÉ ČERPADLO DO POTRUBÍ S EL.ŘÍZENÝMI OTÁČKAMI, připojení příruba DN40,   PN6/10</t>
  </si>
  <si>
    <t>např: GRUNDFOS MAGNA3 40-150F nebo rovnocenný</t>
  </si>
  <si>
    <t>733-110-B1.08</t>
  </si>
  <si>
    <t>733-110-B1.09</t>
  </si>
  <si>
    <t>D+M OBĚHOVÉ ČERPADLO DO POTRUBÍ S EL.ŘÍZENÝMI OTÁČKAMI, připojení příruba DN65,   PN6/10</t>
  </si>
  <si>
    <t>např: GRUNDFOS MAGNA3 65-150F nebo rovnocenný</t>
  </si>
  <si>
    <t>733-110-B1.10</t>
  </si>
  <si>
    <t>Uvedení do provozu odbornou elektromontážní fy zaškolenou např. Grundfos nebo rovnocennou</t>
  </si>
  <si>
    <t>733-110-B1.11</t>
  </si>
  <si>
    <t>Montaz snimace: Jimka snimace 65 mm, nerezova ocel, 2 ks</t>
  </si>
  <si>
    <t>např: průtokoměr kamstrup ultraflow + kalorimetrická jednotka  MULTICAL® 603 nebo rovnocenný</t>
  </si>
  <si>
    <t>733-110-B1.12</t>
  </si>
  <si>
    <t>D+M PRŮTOKOMĚR DN50, Qn=15 m3/h, PŘIPOJENÍ G2B+300 + KALORIMETRICKÁ JEDNOTKA</t>
  </si>
  <si>
    <t>Kod snimace prutoku: qp15 DN50x270, 10imp/l, Komunikacni modul 1: M-Bus, vstupy (A,B)</t>
  </si>
  <si>
    <t>733-110-B3.01a</t>
  </si>
  <si>
    <t>D+M 2-CESTNÝ TLAKOVĚ NEZÁVISLÝ REGULAČNÍ VENTIL, DN50, PN16 - ZÁVITOVÉ PŘIPOJENÍ Rp 2"</t>
  </si>
  <si>
    <t>např: siemens VPI46.50F12Q + pohon SSA61 nebo rovnocenný</t>
  </si>
  <si>
    <t>733-110-B3.01b</t>
  </si>
  <si>
    <t>733-110-B3.01c</t>
  </si>
  <si>
    <t>D+M TLAK. NEZÁVISLÝ VYVAŽOVACÍ A REGULAČNÍÍ VENTIL, DN40/50 NF</t>
  </si>
  <si>
    <t>včetně 2ks přírub IMI odpovídají EN-1092-2:1997, typ 16, G2", vč. 2ks protipřírub</t>
  </si>
  <si>
    <t>733-110-B3.02a</t>
  </si>
  <si>
    <t>D+M Axiální kompenzátor na navaření do potrubí, DN15, zdvih 20mm, PN16, Navařovací, vlnovec nerez, koncovky uhlíková ocel</t>
  </si>
  <si>
    <t>733-110-B3.02b</t>
  </si>
  <si>
    <t>D+M Axiální kompenzátor na navaření do potrubí, DN20, zdvih 22mm, PN16, Navařovací, vlnovec nerez, koncovky uhlíková ocel</t>
  </si>
  <si>
    <t>733-110-B3.02c</t>
  </si>
  <si>
    <t>D+M Axiální kompenzátor na navaření do potrubí, DN25, zdvih 28mm, PN16, Navařovací, vlnovec nerez, koncovky uhlíková ocel</t>
  </si>
  <si>
    <t>733-110-B3.02d</t>
  </si>
  <si>
    <t>D+M Axiální kompenzátor na navaření do potrubí, DN32, zdvih 28mm, PN16, Navařovací, vlnovec nerez, koncovky uhlíková ocel</t>
  </si>
  <si>
    <t>733-110-B3.02e</t>
  </si>
  <si>
    <t>D+M Axiální kompenzátor na navaření do potrubí, DN50, zdvih 20mm, PN16, Navařovací, vlnovec nerez, koncovky uhlíková ocel</t>
  </si>
  <si>
    <t>733-110-B3.02f</t>
  </si>
  <si>
    <t>D+M Axiální kompenzátor na navaření do potrubí, DN65, zdvih 20mm, PN16, Navařovací, vlnovec nerez, koncovky uhlíková ocel</t>
  </si>
  <si>
    <t>733-110-B3.03</t>
  </si>
  <si>
    <t>D+M Axiální kompenzátor na navaření do potrubí, DN80, zdvih 28mm, PN25, Navařovací, vlnovec nerez, koncovky uhlíková ocel</t>
  </si>
  <si>
    <t>733-110-B3.04</t>
  </si>
  <si>
    <t>733-110-B3.06</t>
  </si>
  <si>
    <t>D+M Horkovodní vypouštěcí kulový kohout, G 1/2", navařovací, + s uzavíracím víčkem maximální tlak 25 bar, maximální teplota 150°C</t>
  </si>
  <si>
    <t>733-110-B3.07</t>
  </si>
  <si>
    <t>733-110-B3.08</t>
  </si>
  <si>
    <t>D+M Teploměr - prům.100, nerez jímka 100 mm, rozsah 0-200°C, G 1/2"</t>
  </si>
  <si>
    <t>733-110-B3.09</t>
  </si>
  <si>
    <t>733-110-B3.10</t>
  </si>
  <si>
    <t>D+M Manometr včetně smyčky a zkušebního kohoutu, rozsah 0-2,5 MPa,  G 1/2"</t>
  </si>
  <si>
    <t>733-110-B3.14</t>
  </si>
  <si>
    <t>733-110-B3.18a</t>
  </si>
  <si>
    <t>733-110-B3.18b</t>
  </si>
  <si>
    <t>733-110-B3.18c</t>
  </si>
  <si>
    <t>733-110-B3.18d</t>
  </si>
  <si>
    <t>733-110-B3.20a</t>
  </si>
  <si>
    <t>D+M Regulátor tlakové diference, uzavírání a plynulé nastavení  DN15, PN16,  10-60 kPa</t>
  </si>
  <si>
    <t>nastavení 10-60 kPa, maximální tlaková diference 250kPa, Tmax=120°°, Tmin=-20°C, Pro vodu a neutrální kapaliny.</t>
  </si>
  <si>
    <t>např. Stap nebo rovnocenný</t>
  </si>
  <si>
    <t>733-110-B3.20b</t>
  </si>
  <si>
    <t>D+M Regulátor tlakové diference, uzavírání a plynulé nastavení  DN20, PN16,  10-60 kPa</t>
  </si>
  <si>
    <t>nastavení 10-60 kPa, maximální tlaková diference 250kPa, Tmax=120°°, Tmin=-20°C, Pro vodu a neutrální kapaliny. např. Stap nebo rovnocenný</t>
  </si>
  <si>
    <t>733-110-B3.20c</t>
  </si>
  <si>
    <t>D+M Regulátor tlakové diference, uzavírání a plynulé nastavení  DN25, PN16,  10-60 kPa</t>
  </si>
  <si>
    <t>733-110-B3.21a</t>
  </si>
  <si>
    <t>D+M Šroubení přímé, přechod Fe/Cu,   Fe15/Cu18x1</t>
  </si>
  <si>
    <t>733-110-B3.21b</t>
  </si>
  <si>
    <t>D+M Šroubení přímé, přechod Fe/Cu,   Fe20/Cu22x1</t>
  </si>
  <si>
    <t>733-110-B3.21c</t>
  </si>
  <si>
    <t>D+M Šroubení přímé, přechod Fe/Cu,   FE25/Cu28x1,5</t>
  </si>
  <si>
    <t>733-110-B3.22</t>
  </si>
  <si>
    <t>733-110-B3.23a</t>
  </si>
  <si>
    <t xml:space="preserve">D+M Pojistný ventil G 5/4", otevírací přetlak 600 kPa  </t>
  </si>
  <si>
    <t>733-110-B3.23b</t>
  </si>
  <si>
    <t>D+M Pojistný ventil G 2", otevírací přetlak 400 kPa</t>
  </si>
  <si>
    <t>733-110-B4.02a</t>
  </si>
  <si>
    <t>D+M Zpětný ventil PPR PN16 D20</t>
  </si>
  <si>
    <t>733-110-B4.02b</t>
  </si>
  <si>
    <t>D+M Zpětný ventil PPR PN16 D32</t>
  </si>
  <si>
    <t>733-110-B4.03</t>
  </si>
  <si>
    <t>D+M Filtr na pitnou vodu PP,R D32</t>
  </si>
  <si>
    <t>733-110-B4.04</t>
  </si>
  <si>
    <t>D+M Kulový kohout vypouštěcí DN15</t>
  </si>
  <si>
    <t>733-110-B4.05</t>
  </si>
  <si>
    <t>D+M Manometr na pitnou vodu (0-1,0 MPa) + man. kohout</t>
  </si>
  <si>
    <t>733-110-B4.06</t>
  </si>
  <si>
    <t>D+M Vodoměr domovní závit.; DN20; Q=2,5 m3/h, např. Enbra nebo rovnocenný</t>
  </si>
  <si>
    <t>733-110-B5.01</t>
  </si>
  <si>
    <t>D+M Ruční vyvažovací ventil z šedé litiny, DN 80</t>
  </si>
  <si>
    <t>včetně 2 ks protipřírub PN16</t>
  </si>
  <si>
    <t>733-110-B5.03</t>
  </si>
  <si>
    <t>D+M Horkovodní filtry s výměnnou vložkou, DN 80,  PN40, Tmax 200°C, včetně 2 ks protipřírub</t>
  </si>
  <si>
    <t>733-110-B5.05</t>
  </si>
  <si>
    <t>D+M Horkovodní kulový kohout přírubový, DN 80,  PN25, Tmax=200°C,  včetně 2ks protipřírub</t>
  </si>
  <si>
    <t>733-110-B5.07a</t>
  </si>
  <si>
    <t>D+M Horkovodní kulový kohout navařovací, DN 15,  PN 40, Tmax 200°C</t>
  </si>
  <si>
    <t>733-110-B5.07b</t>
  </si>
  <si>
    <t>D+M Horkovodní kulový kohout navařovací, DN 50,  PN 40, Tmax 200°C</t>
  </si>
  <si>
    <t>733-110-B5.07c</t>
  </si>
  <si>
    <t>D+M Horkovodní kulový kohout navařovací, DN 65,  PN 16, Tmax 200°C</t>
  </si>
  <si>
    <t>733-110-B5.08</t>
  </si>
  <si>
    <t>D+M Izolační spoj navařovací DN 80, PN25, Tmax 170°C, např. Radiatym SHD-W/Ef nebo rovnocenný</t>
  </si>
  <si>
    <t>733-110-B6.01</t>
  </si>
  <si>
    <t>D+M TERMOSTATICKÝ VENTIL - PŘÍMÝ - S RAD. PŘIPOJENÍM PRO OTOPNÁ TĚLESA , DN 15</t>
  </si>
  <si>
    <t>např: Multilux v eclipse- přímý nebo rovnocenný</t>
  </si>
  <si>
    <t>733-110-B6.02</t>
  </si>
  <si>
    <t>D+M TERMOSTATICKÝ VENTIL - ROHOVÝ - S RAD. PŘIPOJENÍM PRO OTOPNÁ TĚLESA , DN 15</t>
  </si>
  <si>
    <t>např: Multilux v eclipse- rohový nebo rovnocenný</t>
  </si>
  <si>
    <t>733-110-B6.03</t>
  </si>
  <si>
    <t>D+M TERMOSTATICKÝ VENTIL S AUTOMATICKÝM OMEZENÍM PRŮTOKU, DN15</t>
  </si>
  <si>
    <t>PŘIPOJENÍ Rp1/2" -AXIÁLNÍ PROVEDENÍ. TERMOSTATICKÁ HLAVICE S EL.POHONEM (DODÁVKA MaR).INTEGROVANÝ VENTIL VŽDY PONECHAT V POLOZE MAX.OTEVŘENO. N: STUPEŇ NASTAVENÍ PRŮTOKU NA PŘIPOJOVACÍ ARMATUŘE OT. TĚLESA, DLE VÝKONU TĚLESA.např.3937-02.000 nebo rovnocenný</t>
  </si>
  <si>
    <t>733-110-B6.05</t>
  </si>
  <si>
    <t>D+M Svěrné šroubení  pro měděné a přesné ocelové trubky. Připojení vnější závit G3/4., Spojení kov -kov., rozměr trubky 15x1mm</t>
  </si>
  <si>
    <t>733-110-B6.06</t>
  </si>
  <si>
    <t>D+M Opěrná pouzdra pro měděné a přesné ocel.potrubí se sílou stěny 1mm, rozměr trubky 15x1mm</t>
  </si>
  <si>
    <t>733-110-B6.07</t>
  </si>
  <si>
    <t>D+M Krytka šroubení pro přímé i rohové provedení, z bílého plastu RAL 9016</t>
  </si>
  <si>
    <t>733-110-B6.09</t>
  </si>
  <si>
    <t>Nastavovací klíč pro TRV s omezovačem průtoku - oranžová barva</t>
  </si>
  <si>
    <t>733-110-B6.10</t>
  </si>
  <si>
    <t>Vypouštěcí přípravek pro hadici 1/2"</t>
  </si>
  <si>
    <t>733-110-B7.03a</t>
  </si>
  <si>
    <t>Dod  Svisle orientované deskové těleso s hladkou čelní deskou  10-200040</t>
  </si>
  <si>
    <t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  Značení: AA-BBB/CCC; AA-počet desek;BBB-výška(cm);CCC-šířka(cm)V0-typ připojení spodní středové</t>
  </si>
  <si>
    <t>733-110-B7.03b</t>
  </si>
  <si>
    <t>Dod  Svisle orientované deskové těleso s hladkou čelní deskou  10-200060</t>
  </si>
  <si>
    <t>733-110-B7.03c</t>
  </si>
  <si>
    <t>Dod  Svisle orientované deskové těleso s hladkou čelní deskou  10-200090</t>
  </si>
  <si>
    <t>733-110-B7.03d</t>
  </si>
  <si>
    <t>Dod  Svisle orientované deskové těleso s hladkou čelní deskou  20-200040</t>
  </si>
  <si>
    <t>733-110-B7.03e</t>
  </si>
  <si>
    <t>Dod  Svisle orientované deskové těleso s hladkou čelní deskou  20-200060</t>
  </si>
  <si>
    <t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Značení: AA-BBB/CCC; AA-počet desek;BBB-výška(cm);CCC-šířka(cm)V0-typ připojení spodní středové</t>
  </si>
  <si>
    <t>733-110-B7.04</t>
  </si>
  <si>
    <t>Dod Designové otopné těleso, spodní středové připojení 20-180066</t>
  </si>
  <si>
    <t>Značení: AA-BBB/CCC; AA-počet desek;BBB-výška(cm);CCC-šířka(cm)00M-typ připojení spodní středové, umístění: místnost foyer -103-</t>
  </si>
  <si>
    <t>733-110-B7.05a</t>
  </si>
  <si>
    <t>Dod Otopná lavice ekonomická verze lavicového konvektoru  LKE 0802313</t>
  </si>
  <si>
    <t>U tohoto typu produktu je do ocelového opláštění přímo ražena mřížka a je jeho nedílnou součást, připojovací závit	vnitřní G 1/2“ způsob připojení	spodní levé doporučené.</t>
  </si>
  <si>
    <t>Značení: LKE-BBB/CC/DD; LKE-typ OT;BBB-délka(cm);CC-výška(cm);DD-šířka(cm)</t>
  </si>
  <si>
    <t>733-110-B7.05b</t>
  </si>
  <si>
    <t>Dod Otopná lavice ekonomická verze lavicového konvektoru  LKE 0802318</t>
  </si>
  <si>
    <t>733-110-B7.05c</t>
  </si>
  <si>
    <t>Dod Otopná lavice ekonomická verze lavicového konvektoru  LKE 0802323</t>
  </si>
  <si>
    <t>733-110-B7.05d</t>
  </si>
  <si>
    <t>Dod Otopná lavice ekonomická verze lavicového konvektoru  LKE 1402313</t>
  </si>
  <si>
    <t>733-110-B8.02</t>
  </si>
  <si>
    <t>733-110-B9.05</t>
  </si>
  <si>
    <t>734291951R0P</t>
  </si>
  <si>
    <t>Montáž hlavic ručního/termostat.ovládání</t>
  </si>
  <si>
    <t>M 30x1,5</t>
  </si>
  <si>
    <t>735421113R0P</t>
  </si>
  <si>
    <t>Konvektor podlahový délky 2800 mm, šířky 160 mm, hloubky 90 mm, do suchého prostředí</t>
  </si>
  <si>
    <t>799-1002</t>
  </si>
  <si>
    <t>Vypouštění a napouštění systému : 24,0</t>
  </si>
  <si>
    <t>Dozor po svařování : 200,0</t>
  </si>
  <si>
    <t>484562445103R</t>
  </si>
  <si>
    <t>mřížka podlahová ke konvektoru; hliníková; l = 160 cm; š = 16 cm</t>
  </si>
  <si>
    <t>Odkaz na mn. položky pořadí 179 : 9,00000</t>
  </si>
  <si>
    <t>484562445104R</t>
  </si>
  <si>
    <t>mřížka podlahová ke konvektoru; hliníková; l = 180 cm; š = 16 cm</t>
  </si>
  <si>
    <t>Odkaz na mn. položky pořadí 180 : 2,00000</t>
  </si>
  <si>
    <t>484562445106R</t>
  </si>
  <si>
    <t>mřížka podlahová ke konvektoru; hliníková; l = 220 cm; š = 16 cm</t>
  </si>
  <si>
    <t>Odkaz na mn. položky pořadí 181 : 6,00000</t>
  </si>
  <si>
    <t>484562445107R</t>
  </si>
  <si>
    <t>mřížka podlahová ke konvektoru; hliníková; l = 240 cm; š = 16 cm</t>
  </si>
  <si>
    <t>Odkaz na mn. položky pořadí 182 : 2,00000</t>
  </si>
  <si>
    <t>484562445108R</t>
  </si>
  <si>
    <t>mřížka podlahová ke konvektoru; hliníková; l = 260 cm; š = 16 cm</t>
  </si>
  <si>
    <t>Odkaz na mn. položky pořadí 183 : 14,00000</t>
  </si>
  <si>
    <t>484562445109R</t>
  </si>
  <si>
    <t>mřížka podlahová ke konvektoru; hliníková; l = 300 cm; š = 16 cm</t>
  </si>
  <si>
    <t>Odkaz na mn. položky pořadí 184 : 3,00000</t>
  </si>
  <si>
    <t>48456244512</t>
  </si>
  <si>
    <t>Mřížka podlahová ke konvektoru l=280 cm, š=28 cm, nerez, pro konvektory KORAFLEX</t>
  </si>
  <si>
    <t>Odkaz na mn. položky pořadí 185 : 3,00000</t>
  </si>
  <si>
    <t>484562445210</t>
  </si>
  <si>
    <t>mřížka podlahová ke konvektoru; hliníková; l = 280 cm; š = 16 cm</t>
  </si>
  <si>
    <t>Odkaz na mn. položky pořadí 268 : 2,00000</t>
  </si>
  <si>
    <t>5513730620R</t>
  </si>
  <si>
    <t>hlavice termostatická s vestavěným čidlem, pro veřejné prostory; regulační rozsah 6,0 až 28,0 °C; ovládání ruční; provedení kapalinová</t>
  </si>
  <si>
    <t>Odkaz na mn. položky pořadí 267 : 106,00000</t>
  </si>
  <si>
    <t>631433413R</t>
  </si>
  <si>
    <t>pouzdro potrubní minerální vlákno; povrchová úprava Al fólie; vnitřní průměr 108,0 mm; tl. izolace 50,0 mm; provozní teplota  do 200 °C; tepelná vodivost (10°C) 0,0330 W/mK; tepelná vodivost (40°C) 0,037 W/mK; tepelná vodivost (50°C) 0,039 W/mK</t>
  </si>
  <si>
    <t>631433415R</t>
  </si>
  <si>
    <t>pouzdro potrubní minerální vlákno; povrchová úprava Al fólie; vnitřní průměr 133,0 mm; tl. izolace 50,0 mm; provozní teplota  do 200 °C; tepelná vodivost (10°C) 0,0330 W/mK; tepelná vodivost (40°C) 0,037 W/mK; tepelná vodivost (50°C) 0,039 W/mK</t>
  </si>
  <si>
    <t>631433511R</t>
  </si>
  <si>
    <t>pouzdro potrubní minerální vlákno; povrchová úprava Al fólie; vnitřní průměr 89,0 mm; tl. izolace 60,0 mm; provozní teplota  do 200 °C; tepelná vodivost (10°C) 0,0330 W/mK; tepelná vodivost (40°C) 0,037 W/mK; tepelná vodivost (50°C) 0,039 W/mK</t>
  </si>
  <si>
    <t>SUM</t>
  </si>
  <si>
    <t>pracovní bod  Q=6,5m3/h;  H=65 kPa;  U=230V;  P=333W;  I=1,55A; Teplota čerpadné kapaliny -10 až +110°C, stavební délka 220mm, povel na chod signálem, signalizace chodu a poruchy</t>
  </si>
  <si>
    <t>včetně: - 2 ks šroubení  G 6/4" ,</t>
  </si>
  <si>
    <t>pracovní bod Q=0,15 - 1,5 m3/h;  H=27,5 kPa;  U=230V;  P=45W;  I=0,42A; Teplota čerpadné kapaliny -10 až +110°C, stavební délka 130mm                                                       včetně:- 2 ks šroubení  G 6/4"</t>
  </si>
  <si>
    <t>VČ. ELEKTROMECHANICKÉHO POHONU, NAPÁJENÍ 24V, ŘÍDÍCÍ SIGNÁL 0-10V; Maximální příkon 2,5VA, Doba běhu pro zdvih 34s, Jmenovitá ovládací síla 100N, Přípustná teplota max. 110°C, stupeň krytí pouzdra IP40</t>
  </si>
  <si>
    <t>včetně 2 ks šroubení,</t>
  </si>
  <si>
    <t>VČ. MĚŘÍCÍCH VSUVEK; S INTEGR. REGULÁTOREM DIF. TLAKU, ROZSAH PRŮTOKU:220 - 1400l/h,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</si>
  <si>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VČ. MĚŘÍCÍCH VSUVEK; S INTEGR. REGULÁTOREM DIF. TLAKU, ROZSAH PRŮTOKU:280 - 1800l/h,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</si>
  <si>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VČ. MĚŘÍCÍCH VSUVEK; S INTEGR. REGULÁTOREM DIF. TLAKU, ROZSAH PRŮTOKU:550 - 4000l/h,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</si>
  <si>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funkce:</t>
  </si>
  <si>
    <t>PODLAHOVÝ KONVEKTOR S VENTILÁTOREM, ŘÍDÍ NADŘ.ŘÍDÍCÍ SYSTÉM. OVLÁDÁNÍ (DODÁVKA MaR), PŘIPOJENÍ PRAVÉ PŘI POHLEDU Z MÍSTNOSTI, PŘIP.ZÁVIT G1/2" , ocelovou pozinkovanou vanu lakovanou RAL 9005 – černá, Al/Cu výměník tepla s nízkým obsahem vody, odvzdušňovacím ventilem a s unikátně tvarovanými lamelami pro vyšší tepelný výkon, sestavu nízkoenergetických ventilátorů, připojovací svorkovnici (F Box), spínač teploty výměníku, boční krycí plechy v barvě vany, hliníkový ozdobný rám, profil U, povrchová úprava stříbrný elox</t>
  </si>
  <si>
    <t>NEAGRESIVNÍ A NETOXICKÉ TEPLONOSNÉ LÁTKY, Tmax=90°C,Tokolí= max. 40°C.UDRŽOVÁNÍ TLAKU +-0,2BAR, 1 ks ČERPADLO, PŘEPOUŠTĚCÍ VENTIL.1VSTUP/VÝSTUP RS485, ETHERNETRJ45, USB HUB. NAPĚTÍ 230V, Pel = 1,1 kW. UDRŽOVÁNÍ TLAKU +-0,2BAR, 1 ks ČERPADLO, PŘEPOUŠTĚCÍ VENTIL.</t>
  </si>
  <si>
    <t>Objemové řízení, napojení 1“, zařízení ve složení:</t>
  </si>
  <si>
    <t>včetně: -IZOLACE A 3x STAVITELNÝ STOJAN SS 200/250, L=370-570, PN6, Tmax= 110°C,</t>
  </si>
  <si>
    <t>pracovní bod Q=6,9 m3/h;  H=100 kPa;  U=230V;  P=608W;  I=2,78A; Teplota čerpadné kapaliny -10 až +110°C, stavební délka 250mm , povel na chod signálem, signalizace chodu a poruchy</t>
  </si>
  <si>
    <t>včetně: - 2 ks přírub DN40</t>
  </si>
  <si>
    <t>pracovní bod Q=7,7 m3/h;  H=90 kPa;  U=230V;  P=608W;  I=2,78A; Teplota čerpadné kapaliny -10 až +110°C, stavební délka 250mm , povel na chod signálem, signalizace chodu a poruchy</t>
  </si>
  <si>
    <t>včetně: -2 ks přírub DN40</t>
  </si>
  <si>
    <t>pracovní bod Q=38,7 m3/h;  H=70 kPa;  U=230V;  P=1377W;  I=6,18A; Teplota čerpadné kapaliny -10 až +110°C, stavební délka 340mm , povel na chod signálem, signalizace chodu a poruchy</t>
  </si>
  <si>
    <t>VČ. MĚŘÍCÍCH VSUVEK; S INTEGR. REGULÁTOREM DIF. TLAKU, ROZSAH PRŮTOKU:1400 - 11 500l/h, PROJ.PRŮTOK:6900l/h.;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</si>
  <si>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VČ. MĚŘÍCÍCH VSUVEK; S INTEGR. REGULÁTOREM DIF. TLAKU, ROZSAH PRŮTOKU:1400 - 11 500l/h, PROJ.PRŮTOK:7700l/h.;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</si>
  <si>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FUNKCE: REG.VÝKONU , PROJEKTOVANÝ PRŮTOK 5700l/h, PN25.  INTEGR.OMEZOVAČ PRŮTOKU, STABILIZACE TLAK:DIFERENCE, MIN. TLAKOVÁ DIF. PRO PRŮTOK NF JE  40 kPa. TLAK.TŘÍDA PN25. MAX.PRAC. TEPLOTA BEZ MĚŘ.VSUVEK 150°C.</t>
  </si>
  <si>
    <t>VČ. EL. POHONU S HAVARIJNÍ FUNKCÍ, NAPÁJENÍ 24V, ŘÍDÍCÍ SIGNÁL 0-10V např: IMI KTM512 40/50NF+ pohon TA-MC100FSE. nebo rovnocenný</t>
  </si>
  <si>
    <t>Uzavírání (vyvažovací kuželka DN 65-400 je tlakově vyvážená).    Max. pracovní teplota: 120 °C. PN16 se samotěsnícími měřícími vsuvkami,</t>
  </si>
  <si>
    <t>S INTEGROVANÝMI VENTILY A KOUPELNOVÉ ŽEBŘÍKY, S AUTOMATICKÝM OMEZENÍM PRŮTOKU.  U OTOPNÝCH TĚLES S INTEGROVANÝMI VENTILY POUŽIT JAKO PŘIPOJOVACÍ ARMATURA.ORANZOVÁ KRYTKA. ROZTEČ PŘIPOJENÍ 50mm. FUNKCE: REGULACE, OMEZENÍ PRŮTOKU, UZAVÍRÁNÍ, VYPOUŠTĚNÍ A NAPOUŠTĚNÍ , PN10, Tmax=120°C, S KRYTKOU 90°C, PRUTOK NASTAVENÍ 10-150l/h.  Dpmin: 10 kPa pro 10-100l/h.   Dpmin:15 kPa pro 100-150l/h,</t>
  </si>
  <si>
    <t>Pro dvoutrubkové otopné soustavy s nuceným oběhem teplonosné látky, otopné profily jsou orientovány svisle, připojení na otopnou soustavu je spodní středové. Je vybaveno 2 spodními vývody s vnitřním závitem G 1 a v horní části profilu je vývod pro odvzdušňovací ventil se závitem G 1. Všechny typy jsou dodávány s bočními kryty.                                Např. Korado KORATHERM VERTIKAL - M nebo rovnocenný , v atypické barvě NCS</t>
  </si>
  <si>
    <t>Např: Korado KORALINE Economic LKE nebo rovnocenný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</si>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</sst>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sheetProtection algorithmName="SHA-512" hashValue="Bh6kvI2xalEKqCwQibeztHC4C+fajqgFfkADsHdZyAQXE870+MAsxAAke7SBKbp4fvRmhcQ+3o9t7kEHtMmI5g==" saltValue="7X6qmXzjEUvc5pbWGlwNj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A2" sqref="A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9" t="s">
        <v>41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2">
      <c r="A2" s="2"/>
      <c r="B2" s="77" t="s">
        <v>22</v>
      </c>
      <c r="C2" s="78"/>
      <c r="D2" s="79" t="s">
        <v>49</v>
      </c>
      <c r="E2" s="245" t="s">
        <v>50</v>
      </c>
      <c r="F2" s="246"/>
      <c r="G2" s="246"/>
      <c r="H2" s="246"/>
      <c r="I2" s="246"/>
      <c r="J2" s="24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8" t="s">
        <v>46</v>
      </c>
      <c r="F3" s="249"/>
      <c r="G3" s="249"/>
      <c r="H3" s="249"/>
      <c r="I3" s="249"/>
      <c r="J3" s="250"/>
    </row>
    <row r="4" spans="1:15" ht="23.25" customHeight="1" x14ac:dyDescent="0.2">
      <c r="A4" s="76">
        <v>1751</v>
      </c>
      <c r="B4" s="82" t="s">
        <v>48</v>
      </c>
      <c r="C4" s="83"/>
      <c r="D4" s="84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2">
      <c r="A5" s="2"/>
      <c r="B5" s="31" t="s">
        <v>42</v>
      </c>
      <c r="D5" s="233"/>
      <c r="E5" s="234"/>
      <c r="F5" s="234"/>
      <c r="G5" s="23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5"/>
      <c r="E6" s="236"/>
      <c r="F6" s="236"/>
      <c r="G6" s="23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7"/>
      <c r="F7" s="238"/>
      <c r="G7" s="23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2"/>
      <c r="E11" s="252"/>
      <c r="F11" s="252"/>
      <c r="G11" s="25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7"/>
      <c r="E12" s="227"/>
      <c r="F12" s="227"/>
      <c r="G12" s="227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31"/>
      <c r="F13" s="232"/>
      <c r="G13" s="2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1"/>
      <c r="F15" s="251"/>
      <c r="G15" s="253"/>
      <c r="H15" s="253"/>
      <c r="I15" s="253" t="s">
        <v>29</v>
      </c>
      <c r="J15" s="254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6"/>
      <c r="F16" s="217"/>
      <c r="G16" s="216"/>
      <c r="H16" s="217"/>
      <c r="I16" s="216">
        <f>SUMIF(F53:F54,A16,I53:I54)+SUMIF(F53:F54,"PSU",I53:I54)</f>
        <v>0</v>
      </c>
      <c r="J16" s="218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6"/>
      <c r="F17" s="217"/>
      <c r="G17" s="216"/>
      <c r="H17" s="217"/>
      <c r="I17" s="216">
        <f>SUMIF(F53:F54,A17,I53:I54)</f>
        <v>0</v>
      </c>
      <c r="J17" s="218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6"/>
      <c r="F18" s="217"/>
      <c r="G18" s="216"/>
      <c r="H18" s="217"/>
      <c r="I18" s="216">
        <f>SUMIF(F53:F54,A18,I53:I54)</f>
        <v>0</v>
      </c>
      <c r="J18" s="218"/>
    </row>
    <row r="19" spans="1:10" ht="23.25" customHeight="1" x14ac:dyDescent="0.2">
      <c r="A19" s="144" t="s">
        <v>65</v>
      </c>
      <c r="B19" s="38" t="s">
        <v>27</v>
      </c>
      <c r="C19" s="62"/>
      <c r="D19" s="63"/>
      <c r="E19" s="216"/>
      <c r="F19" s="217"/>
      <c r="G19" s="216"/>
      <c r="H19" s="217"/>
      <c r="I19" s="216">
        <f>SUMIF(F53:F54,A19,I53:I54)</f>
        <v>0</v>
      </c>
      <c r="J19" s="218"/>
    </row>
    <row r="20" spans="1:10" ht="23.25" customHeight="1" x14ac:dyDescent="0.2">
      <c r="A20" s="144" t="s">
        <v>66</v>
      </c>
      <c r="B20" s="38" t="s">
        <v>28</v>
      </c>
      <c r="C20" s="62"/>
      <c r="D20" s="63"/>
      <c r="E20" s="216"/>
      <c r="F20" s="217"/>
      <c r="G20" s="216"/>
      <c r="H20" s="217"/>
      <c r="I20" s="216">
        <f>SUMIF(F53:F54,A20,I53:I54)</f>
        <v>0</v>
      </c>
      <c r="J20" s="218"/>
    </row>
    <row r="21" spans="1:10" ht="23.25" customHeight="1" x14ac:dyDescent="0.2">
      <c r="A21" s="2"/>
      <c r="B21" s="48" t="s">
        <v>29</v>
      </c>
      <c r="C21" s="64"/>
      <c r="D21" s="65"/>
      <c r="E21" s="219"/>
      <c r="F21" s="255"/>
      <c r="G21" s="219"/>
      <c r="H21" s="255"/>
      <c r="I21" s="219">
        <f>SUM(I16:J20)</f>
        <v>0</v>
      </c>
      <c r="J21" s="22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12">
        <f>I23*E23/100</f>
        <v>0</v>
      </c>
      <c r="H24" s="213"/>
      <c r="I24" s="21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42">
        <f>I25*E25/100</f>
        <v>0</v>
      </c>
      <c r="H26" s="243"/>
      <c r="I26" s="24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4">
        <f>CenaCelkemBezDPH-(ZakladDPHSni+ZakladDPHZakl)</f>
        <v>0</v>
      </c>
      <c r="H27" s="244"/>
      <c r="I27" s="24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22">
        <f>A27</f>
        <v>0</v>
      </c>
      <c r="H28" s="222"/>
      <c r="I28" s="222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21">
        <f>ZakladDPHSni+DPHSni+ZakladDPHZakl+DPHZakl+Zaokrouhleni</f>
        <v>0</v>
      </c>
      <c r="H29" s="221"/>
      <c r="I29" s="221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52" ht="12.75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207"/>
      <c r="D39" s="207"/>
      <c r="E39" s="207"/>
      <c r="F39" s="101">
        <f>'SO 110 110.51 Pol'!AE743</f>
        <v>0</v>
      </c>
      <c r="G39" s="102">
        <f>'SO 110 110.51 Pol'!AF743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8" t="s">
        <v>52</v>
      </c>
      <c r="D40" s="208"/>
      <c r="E40" s="208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208" t="s">
        <v>46</v>
      </c>
      <c r="D41" s="208"/>
      <c r="E41" s="208"/>
      <c r="F41" s="107">
        <f>'SO 110 110.51 Pol'!AE743</f>
        <v>0</v>
      </c>
      <c r="G41" s="108">
        <f>'SO 110 110.51 Pol'!AF743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7" t="s">
        <v>44</v>
      </c>
      <c r="D42" s="207"/>
      <c r="E42" s="207"/>
      <c r="F42" s="112">
        <f>'SO 110 110.51 Pol'!AE743</f>
        <v>0</v>
      </c>
      <c r="G42" s="103">
        <f>'SO 110 110.51 Pol'!AF743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9" t="s">
        <v>53</v>
      </c>
      <c r="C43" s="210"/>
      <c r="D43" s="210"/>
      <c r="E43" s="210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204" t="s">
        <v>57</v>
      </c>
      <c r="C46" s="204"/>
      <c r="D46" s="204"/>
      <c r="E46" s="204"/>
      <c r="F46" s="204"/>
      <c r="G46" s="204"/>
      <c r="H46" s="204"/>
      <c r="I46" s="204"/>
      <c r="J46" s="204"/>
      <c r="AZ46" s="125" t="str">
        <f>B46</f>
        <v xml:space="preserve"> V délce potrubí je započítán prořez 10 %</v>
      </c>
    </row>
    <row r="47" spans="1:52" ht="25.5" x14ac:dyDescent="0.2">
      <c r="B47" s="204" t="s">
        <v>58</v>
      </c>
      <c r="C47" s="204"/>
      <c r="D47" s="204"/>
      <c r="E47" s="204"/>
      <c r="F47" s="204"/>
      <c r="G47" s="204"/>
      <c r="H47" s="204"/>
      <c r="I47" s="204"/>
      <c r="J47" s="204"/>
      <c r="AZ47" s="125" t="str">
        <f>B47</f>
        <v xml:space="preserve"> Uvedené názvy výrobků jsou referenční, za dodržení technických parametrů a souhlasu investora je možno je nahradit</v>
      </c>
    </row>
    <row r="50" spans="1:10" ht="15.75" x14ac:dyDescent="0.25">
      <c r="B50" s="126" t="s">
        <v>59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60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61</v>
      </c>
      <c r="C53" s="205" t="s">
        <v>62</v>
      </c>
      <c r="D53" s="206"/>
      <c r="E53" s="206"/>
      <c r="F53" s="140" t="s">
        <v>25</v>
      </c>
      <c r="G53" s="141"/>
      <c r="H53" s="141"/>
      <c r="I53" s="141">
        <f>'SO 110 110.51 Pol'!G8</f>
        <v>0</v>
      </c>
      <c r="J53" s="138" t="str">
        <f>IF(I55=0,"",I53/I55*100)</f>
        <v/>
      </c>
    </row>
    <row r="54" spans="1:10" ht="36.75" customHeight="1" x14ac:dyDescent="0.2">
      <c r="A54" s="129"/>
      <c r="B54" s="134" t="s">
        <v>63</v>
      </c>
      <c r="C54" s="205" t="s">
        <v>64</v>
      </c>
      <c r="D54" s="206"/>
      <c r="E54" s="206"/>
      <c r="F54" s="140" t="s">
        <v>25</v>
      </c>
      <c r="G54" s="141"/>
      <c r="H54" s="141"/>
      <c r="I54" s="141">
        <f>'SO 110 110.51 Pol'!G265</f>
        <v>0</v>
      </c>
      <c r="J54" s="138" t="str">
        <f>IF(I55=0,"",I54/I55*100)</f>
        <v/>
      </c>
    </row>
    <row r="55" spans="1:10" ht="25.5" customHeight="1" x14ac:dyDescent="0.2">
      <c r="A55" s="130"/>
      <c r="B55" s="135" t="s">
        <v>1</v>
      </c>
      <c r="C55" s="136"/>
      <c r="D55" s="137"/>
      <c r="E55" s="137"/>
      <c r="F55" s="142"/>
      <c r="G55" s="143"/>
      <c r="H55" s="143"/>
      <c r="I55" s="143">
        <f>SUM(I53:I54)</f>
        <v>0</v>
      </c>
      <c r="J55" s="139">
        <f>SUM(J53:J54)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+oacp+C7bpyfTpuiyeihn6h1RGdPezSjxWxBx7GjWomp+7goQL1GAygh7pTTgIRQG1OGDbFmPw/TyJUaWsniNg==" saltValue="u+koA1oWGBjYi/i2eOfBJ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6:J46"/>
    <mergeCell ref="B47:J47"/>
    <mergeCell ref="C53:E53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7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8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9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sheetProtection algorithmName="SHA-512" hashValue="1KdTEEuiuoqLcHsJfnvOljGwOHMy+kfIa6QRAyeb8Yr/EgCtEwPnB9fFQppc+deyO3QJKddvRZk1M5gYAgCtTw==" saltValue="gYJQ+FVy1yVipru63lOIM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03D2B-A37A-4295-9680-CF87C30D69E5}">
  <sheetPr>
    <outlinePr summaryBelow="0"/>
  </sheetPr>
  <dimension ref="A1:BH5000"/>
  <sheetViews>
    <sheetView zoomScaleNormal="100" workbookViewId="0">
      <selection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6" t="s">
        <v>67</v>
      </c>
      <c r="B1" s="266"/>
      <c r="C1" s="266"/>
      <c r="D1" s="266"/>
      <c r="E1" s="266"/>
      <c r="F1" s="266"/>
      <c r="G1" s="266"/>
      <c r="AG1" t="s">
        <v>68</v>
      </c>
    </row>
    <row r="2" spans="1:60" ht="24.95" customHeight="1" x14ac:dyDescent="0.2">
      <c r="A2" s="145" t="s">
        <v>7</v>
      </c>
      <c r="B2" s="49" t="s">
        <v>49</v>
      </c>
      <c r="C2" s="267" t="s">
        <v>50</v>
      </c>
      <c r="D2" s="268"/>
      <c r="E2" s="268"/>
      <c r="F2" s="268"/>
      <c r="G2" s="269"/>
      <c r="AG2" t="s">
        <v>69</v>
      </c>
    </row>
    <row r="3" spans="1:60" ht="24.95" customHeight="1" x14ac:dyDescent="0.2">
      <c r="A3" s="145" t="s">
        <v>8</v>
      </c>
      <c r="B3" s="49" t="s">
        <v>45</v>
      </c>
      <c r="C3" s="267" t="s">
        <v>46</v>
      </c>
      <c r="D3" s="268"/>
      <c r="E3" s="268"/>
      <c r="F3" s="268"/>
      <c r="G3" s="269"/>
      <c r="AC3" s="127" t="s">
        <v>69</v>
      </c>
      <c r="AG3" t="s">
        <v>70</v>
      </c>
    </row>
    <row r="4" spans="1:60" ht="24.95" customHeight="1" x14ac:dyDescent="0.2">
      <c r="A4" s="146" t="s">
        <v>9</v>
      </c>
      <c r="B4" s="147" t="s">
        <v>43</v>
      </c>
      <c r="C4" s="270" t="s">
        <v>44</v>
      </c>
      <c r="D4" s="271"/>
      <c r="E4" s="271"/>
      <c r="F4" s="271"/>
      <c r="G4" s="272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29</v>
      </c>
      <c r="H6" s="152" t="s">
        <v>30</v>
      </c>
      <c r="I6" s="152" t="s">
        <v>78</v>
      </c>
      <c r="J6" s="152" t="s">
        <v>31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71" t="s">
        <v>93</v>
      </c>
      <c r="B8" s="172" t="s">
        <v>61</v>
      </c>
      <c r="C8" s="194" t="s">
        <v>62</v>
      </c>
      <c r="D8" s="173"/>
      <c r="E8" s="174"/>
      <c r="F8" s="175"/>
      <c r="G8" s="175">
        <f>SUMIF(AG9:AG264,"&lt;&gt;NOR",G9:G264)</f>
        <v>0</v>
      </c>
      <c r="H8" s="175"/>
      <c r="I8" s="175">
        <f>SUM(I9:I264)</f>
        <v>0</v>
      </c>
      <c r="J8" s="175"/>
      <c r="K8" s="175">
        <f>SUM(K9:K264)</f>
        <v>0</v>
      </c>
      <c r="L8" s="175"/>
      <c r="M8" s="175">
        <f>SUM(M9:M264)</f>
        <v>0</v>
      </c>
      <c r="N8" s="175"/>
      <c r="O8" s="175">
        <f>SUM(O9:O264)</f>
        <v>8.3399999999999963</v>
      </c>
      <c r="P8" s="175"/>
      <c r="Q8" s="175">
        <f>SUM(Q9:Q264)</f>
        <v>0</v>
      </c>
      <c r="R8" s="175"/>
      <c r="S8" s="175"/>
      <c r="T8" s="176"/>
      <c r="U8" s="170"/>
      <c r="V8" s="170">
        <f>SUM(V9:V264)</f>
        <v>1468.87</v>
      </c>
      <c r="W8" s="170"/>
      <c r="X8" s="170"/>
      <c r="AG8" t="s">
        <v>94</v>
      </c>
    </row>
    <row r="9" spans="1:60" outlineLevel="1" x14ac:dyDescent="0.2">
      <c r="A9" s="184">
        <v>1</v>
      </c>
      <c r="B9" s="185" t="s">
        <v>95</v>
      </c>
      <c r="C9" s="195" t="s">
        <v>96</v>
      </c>
      <c r="D9" s="186" t="s">
        <v>97</v>
      </c>
      <c r="E9" s="187">
        <v>150</v>
      </c>
      <c r="F9" s="188"/>
      <c r="G9" s="189">
        <f>ROUND(E9*F9,2)</f>
        <v>0</v>
      </c>
      <c r="H9" s="188"/>
      <c r="I9" s="189">
        <f>ROUND(E9*H9,2)</f>
        <v>0</v>
      </c>
      <c r="J9" s="188"/>
      <c r="K9" s="189">
        <f>ROUND(E9*J9,2)</f>
        <v>0</v>
      </c>
      <c r="L9" s="189">
        <v>21</v>
      </c>
      <c r="M9" s="189">
        <f>G9*(1+L9/100)</f>
        <v>0</v>
      </c>
      <c r="N9" s="189">
        <v>1.2099999999999999E-3</v>
      </c>
      <c r="O9" s="189">
        <f>ROUND(E9*N9,2)</f>
        <v>0.18</v>
      </c>
      <c r="P9" s="189">
        <v>0</v>
      </c>
      <c r="Q9" s="189">
        <f>ROUND(E9*P9,2)</f>
        <v>0</v>
      </c>
      <c r="R9" s="189" t="s">
        <v>98</v>
      </c>
      <c r="S9" s="189" t="s">
        <v>99</v>
      </c>
      <c r="T9" s="190" t="s">
        <v>99</v>
      </c>
      <c r="U9" s="163">
        <v>0.17699999999999999</v>
      </c>
      <c r="V9" s="163">
        <f>ROUND(E9*U9,2)</f>
        <v>26.55</v>
      </c>
      <c r="W9" s="163"/>
      <c r="X9" s="163" t="s">
        <v>100</v>
      </c>
      <c r="Y9" s="153"/>
      <c r="Z9" s="153"/>
      <c r="AA9" s="153"/>
      <c r="AB9" s="153"/>
      <c r="AC9" s="153"/>
      <c r="AD9" s="153"/>
      <c r="AE9" s="153"/>
      <c r="AF9" s="153"/>
      <c r="AG9" s="153" t="s">
        <v>101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7">
        <v>2</v>
      </c>
      <c r="B10" s="178" t="s">
        <v>102</v>
      </c>
      <c r="C10" s="196" t="s">
        <v>103</v>
      </c>
      <c r="D10" s="179" t="s">
        <v>104</v>
      </c>
      <c r="E10" s="180">
        <v>10</v>
      </c>
      <c r="F10" s="181"/>
      <c r="G10" s="182">
        <f>ROUND(E10*F10,2)</f>
        <v>0</v>
      </c>
      <c r="H10" s="181"/>
      <c r="I10" s="182">
        <f>ROUND(E10*H10,2)</f>
        <v>0</v>
      </c>
      <c r="J10" s="181"/>
      <c r="K10" s="182">
        <f>ROUND(E10*J10,2)</f>
        <v>0</v>
      </c>
      <c r="L10" s="182">
        <v>21</v>
      </c>
      <c r="M10" s="182">
        <f>G10*(1+L10/100)</f>
        <v>0</v>
      </c>
      <c r="N10" s="182">
        <v>1.89E-3</v>
      </c>
      <c r="O10" s="182">
        <f>ROUND(E10*N10,2)</f>
        <v>0.02</v>
      </c>
      <c r="P10" s="182">
        <v>0</v>
      </c>
      <c r="Q10" s="182">
        <f>ROUND(E10*P10,2)</f>
        <v>0</v>
      </c>
      <c r="R10" s="182" t="s">
        <v>105</v>
      </c>
      <c r="S10" s="182" t="s">
        <v>99</v>
      </c>
      <c r="T10" s="183" t="s">
        <v>99</v>
      </c>
      <c r="U10" s="163">
        <v>1.4450000000000001</v>
      </c>
      <c r="V10" s="163">
        <f>ROUND(E10*U10,2)</f>
        <v>14.45</v>
      </c>
      <c r="W10" s="163"/>
      <c r="X10" s="163" t="s">
        <v>100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62" t="s">
        <v>106</v>
      </c>
      <c r="D11" s="263"/>
      <c r="E11" s="263"/>
      <c r="F11" s="263"/>
      <c r="G11" s="2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107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7">
        <v>3</v>
      </c>
      <c r="B12" s="178" t="s">
        <v>108</v>
      </c>
      <c r="C12" s="196" t="s">
        <v>109</v>
      </c>
      <c r="D12" s="179" t="s">
        <v>104</v>
      </c>
      <c r="E12" s="180">
        <v>10</v>
      </c>
      <c r="F12" s="181"/>
      <c r="G12" s="182">
        <f>ROUND(E12*F12,2)</f>
        <v>0</v>
      </c>
      <c r="H12" s="181"/>
      <c r="I12" s="182">
        <f>ROUND(E12*H12,2)</f>
        <v>0</v>
      </c>
      <c r="J12" s="181"/>
      <c r="K12" s="182">
        <f>ROUND(E12*J12,2)</f>
        <v>0</v>
      </c>
      <c r="L12" s="182">
        <v>21</v>
      </c>
      <c r="M12" s="182">
        <f>G12*(1+L12/100)</f>
        <v>0</v>
      </c>
      <c r="N12" s="182">
        <v>2.4599999999999999E-3</v>
      </c>
      <c r="O12" s="182">
        <f>ROUND(E12*N12,2)</f>
        <v>0.02</v>
      </c>
      <c r="P12" s="182">
        <v>0</v>
      </c>
      <c r="Q12" s="182">
        <f>ROUND(E12*P12,2)</f>
        <v>0</v>
      </c>
      <c r="R12" s="182" t="s">
        <v>105</v>
      </c>
      <c r="S12" s="182" t="s">
        <v>99</v>
      </c>
      <c r="T12" s="183" t="s">
        <v>99</v>
      </c>
      <c r="U12" s="163">
        <v>1.49</v>
      </c>
      <c r="V12" s="163">
        <f>ROUND(E12*U12,2)</f>
        <v>14.9</v>
      </c>
      <c r="W12" s="163"/>
      <c r="X12" s="163" t="s">
        <v>100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62" t="s">
        <v>106</v>
      </c>
      <c r="D13" s="263"/>
      <c r="E13" s="263"/>
      <c r="F13" s="263"/>
      <c r="G13" s="2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107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7">
        <v>4</v>
      </c>
      <c r="B14" s="178" t="s">
        <v>110</v>
      </c>
      <c r="C14" s="196" t="s">
        <v>111</v>
      </c>
      <c r="D14" s="179" t="s">
        <v>112</v>
      </c>
      <c r="E14" s="180">
        <v>398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21</v>
      </c>
      <c r="M14" s="182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2" t="s">
        <v>113</v>
      </c>
      <c r="S14" s="182" t="s">
        <v>99</v>
      </c>
      <c r="T14" s="183" t="s">
        <v>99</v>
      </c>
      <c r="U14" s="163">
        <v>0.13500000000000001</v>
      </c>
      <c r="V14" s="163">
        <f>ROUND(E14*U14,2)</f>
        <v>53.73</v>
      </c>
      <c r="W14" s="163"/>
      <c r="X14" s="163" t="s">
        <v>100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7" t="s">
        <v>114</v>
      </c>
      <c r="D15" s="168"/>
      <c r="E15" s="169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3"/>
      <c r="Z15" s="153"/>
      <c r="AA15" s="153"/>
      <c r="AB15" s="153"/>
      <c r="AC15" s="153"/>
      <c r="AD15" s="153"/>
      <c r="AE15" s="153"/>
      <c r="AF15" s="153"/>
      <c r="AG15" s="153" t="s">
        <v>115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7" t="s">
        <v>116</v>
      </c>
      <c r="D16" s="168"/>
      <c r="E16" s="169">
        <v>4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3"/>
      <c r="Z16" s="153"/>
      <c r="AA16" s="153"/>
      <c r="AB16" s="153"/>
      <c r="AC16" s="153"/>
      <c r="AD16" s="153"/>
      <c r="AE16" s="153"/>
      <c r="AF16" s="153"/>
      <c r="AG16" s="153" t="s">
        <v>115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7" t="s">
        <v>117</v>
      </c>
      <c r="D17" s="168"/>
      <c r="E17" s="169">
        <v>138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115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7" t="s">
        <v>118</v>
      </c>
      <c r="D18" s="168"/>
      <c r="E18" s="169">
        <v>22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53"/>
      <c r="Z18" s="153"/>
      <c r="AA18" s="153"/>
      <c r="AB18" s="153"/>
      <c r="AC18" s="153"/>
      <c r="AD18" s="153"/>
      <c r="AE18" s="153"/>
      <c r="AF18" s="153"/>
      <c r="AG18" s="153" t="s">
        <v>115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7" t="s">
        <v>119</v>
      </c>
      <c r="D19" s="168"/>
      <c r="E19" s="169">
        <v>2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115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7" t="s">
        <v>120</v>
      </c>
      <c r="D20" s="168"/>
      <c r="E20" s="169">
        <v>20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53"/>
      <c r="Z20" s="153"/>
      <c r="AA20" s="153"/>
      <c r="AB20" s="153"/>
      <c r="AC20" s="153"/>
      <c r="AD20" s="153"/>
      <c r="AE20" s="153"/>
      <c r="AF20" s="153"/>
      <c r="AG20" s="153" t="s">
        <v>115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197" t="s">
        <v>121</v>
      </c>
      <c r="D21" s="168"/>
      <c r="E21" s="169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53"/>
      <c r="Z21" s="153"/>
      <c r="AA21" s="153"/>
      <c r="AB21" s="153"/>
      <c r="AC21" s="153"/>
      <c r="AD21" s="153"/>
      <c r="AE21" s="153"/>
      <c r="AF21" s="153"/>
      <c r="AG21" s="153" t="s">
        <v>115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7" t="s">
        <v>122</v>
      </c>
      <c r="D22" s="168"/>
      <c r="E22" s="169">
        <v>24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115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7" t="s">
        <v>123</v>
      </c>
      <c r="D23" s="168"/>
      <c r="E23" s="169">
        <v>20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115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97" t="s">
        <v>124</v>
      </c>
      <c r="D24" s="168"/>
      <c r="E24" s="169">
        <v>80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53"/>
      <c r="Z24" s="153"/>
      <c r="AA24" s="153"/>
      <c r="AB24" s="153"/>
      <c r="AC24" s="153"/>
      <c r="AD24" s="153"/>
      <c r="AE24" s="153"/>
      <c r="AF24" s="153"/>
      <c r="AG24" s="153" t="s">
        <v>115</v>
      </c>
      <c r="AH24" s="153">
        <v>0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7" t="s">
        <v>125</v>
      </c>
      <c r="D25" s="168"/>
      <c r="E25" s="169">
        <v>36</v>
      </c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3"/>
      <c r="Z25" s="153"/>
      <c r="AA25" s="153"/>
      <c r="AB25" s="153"/>
      <c r="AC25" s="153"/>
      <c r="AD25" s="153"/>
      <c r="AE25" s="153"/>
      <c r="AF25" s="153"/>
      <c r="AG25" s="153" t="s">
        <v>115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7" t="s">
        <v>126</v>
      </c>
      <c r="D26" s="168"/>
      <c r="E26" s="169">
        <v>52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115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7">
        <v>5</v>
      </c>
      <c r="B27" s="178" t="s">
        <v>127</v>
      </c>
      <c r="C27" s="196" t="s">
        <v>128</v>
      </c>
      <c r="D27" s="179" t="s">
        <v>112</v>
      </c>
      <c r="E27" s="180">
        <v>345</v>
      </c>
      <c r="F27" s="181"/>
      <c r="G27" s="182">
        <f>ROUND(E27*F27,2)</f>
        <v>0</v>
      </c>
      <c r="H27" s="181"/>
      <c r="I27" s="182">
        <f>ROUND(E27*H27,2)</f>
        <v>0</v>
      </c>
      <c r="J27" s="181"/>
      <c r="K27" s="182">
        <f>ROUND(E27*J27,2)</f>
        <v>0</v>
      </c>
      <c r="L27" s="182">
        <v>21</v>
      </c>
      <c r="M27" s="182">
        <f>G27*(1+L27/100)</f>
        <v>0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2" t="s">
        <v>113</v>
      </c>
      <c r="S27" s="182" t="s">
        <v>99</v>
      </c>
      <c r="T27" s="183" t="s">
        <v>99</v>
      </c>
      <c r="U27" s="163">
        <v>0.19500000000000001</v>
      </c>
      <c r="V27" s="163">
        <f>ROUND(E27*U27,2)</f>
        <v>67.28</v>
      </c>
      <c r="W27" s="163"/>
      <c r="X27" s="163" t="s">
        <v>100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101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7" t="s">
        <v>129</v>
      </c>
      <c r="D28" s="168"/>
      <c r="E28" s="169">
        <v>115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53"/>
      <c r="Z28" s="153"/>
      <c r="AA28" s="153"/>
      <c r="AB28" s="153"/>
      <c r="AC28" s="153"/>
      <c r="AD28" s="153"/>
      <c r="AE28" s="153"/>
      <c r="AF28" s="153"/>
      <c r="AG28" s="153" t="s">
        <v>115</v>
      </c>
      <c r="AH28" s="153">
        <v>5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197" t="s">
        <v>130</v>
      </c>
      <c r="D29" s="168"/>
      <c r="E29" s="169">
        <v>230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3"/>
      <c r="Z29" s="153"/>
      <c r="AA29" s="153"/>
      <c r="AB29" s="153"/>
      <c r="AC29" s="153"/>
      <c r="AD29" s="153"/>
      <c r="AE29" s="153"/>
      <c r="AF29" s="153"/>
      <c r="AG29" s="153" t="s">
        <v>115</v>
      </c>
      <c r="AH29" s="153">
        <v>5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84">
        <v>6</v>
      </c>
      <c r="B30" s="185" t="s">
        <v>131</v>
      </c>
      <c r="C30" s="195" t="s">
        <v>132</v>
      </c>
      <c r="D30" s="186" t="s">
        <v>133</v>
      </c>
      <c r="E30" s="187">
        <v>50</v>
      </c>
      <c r="F30" s="188"/>
      <c r="G30" s="189">
        <f t="shared" ref="G30:G42" si="0">ROUND(E30*F30,2)</f>
        <v>0</v>
      </c>
      <c r="H30" s="188"/>
      <c r="I30" s="189">
        <f t="shared" ref="I30:I42" si="1">ROUND(E30*H30,2)</f>
        <v>0</v>
      </c>
      <c r="J30" s="188"/>
      <c r="K30" s="189">
        <f t="shared" ref="K30:K42" si="2">ROUND(E30*J30,2)</f>
        <v>0</v>
      </c>
      <c r="L30" s="189">
        <v>21</v>
      </c>
      <c r="M30" s="189">
        <f t="shared" ref="M30:M42" si="3">G30*(1+L30/100)</f>
        <v>0</v>
      </c>
      <c r="N30" s="189">
        <v>1.1299999999999999E-3</v>
      </c>
      <c r="O30" s="189">
        <f t="shared" ref="O30:O42" si="4">ROUND(E30*N30,2)</f>
        <v>0.06</v>
      </c>
      <c r="P30" s="189">
        <v>0</v>
      </c>
      <c r="Q30" s="189">
        <f t="shared" ref="Q30:Q42" si="5">ROUND(E30*P30,2)</f>
        <v>0</v>
      </c>
      <c r="R30" s="189" t="s">
        <v>134</v>
      </c>
      <c r="S30" s="189" t="s">
        <v>99</v>
      </c>
      <c r="T30" s="190" t="s">
        <v>99</v>
      </c>
      <c r="U30" s="163">
        <v>0.114</v>
      </c>
      <c r="V30" s="163">
        <f t="shared" ref="V30:V42" si="6">ROUND(E30*U30,2)</f>
        <v>5.7</v>
      </c>
      <c r="W30" s="163"/>
      <c r="X30" s="163" t="s">
        <v>100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101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84">
        <v>7</v>
      </c>
      <c r="B31" s="185" t="s">
        <v>135</v>
      </c>
      <c r="C31" s="195" t="s">
        <v>136</v>
      </c>
      <c r="D31" s="186" t="s">
        <v>112</v>
      </c>
      <c r="E31" s="187">
        <v>28</v>
      </c>
      <c r="F31" s="188"/>
      <c r="G31" s="189">
        <f t="shared" si="0"/>
        <v>0</v>
      </c>
      <c r="H31" s="188"/>
      <c r="I31" s="189">
        <f t="shared" si="1"/>
        <v>0</v>
      </c>
      <c r="J31" s="188"/>
      <c r="K31" s="189">
        <f t="shared" si="2"/>
        <v>0</v>
      </c>
      <c r="L31" s="189">
        <v>21</v>
      </c>
      <c r="M31" s="189">
        <f t="shared" si="3"/>
        <v>0</v>
      </c>
      <c r="N31" s="189">
        <v>5.7600000000000004E-3</v>
      </c>
      <c r="O31" s="189">
        <f t="shared" si="4"/>
        <v>0.16</v>
      </c>
      <c r="P31" s="189">
        <v>0</v>
      </c>
      <c r="Q31" s="189">
        <f t="shared" si="5"/>
        <v>0</v>
      </c>
      <c r="R31" s="189" t="s">
        <v>134</v>
      </c>
      <c r="S31" s="189" t="s">
        <v>99</v>
      </c>
      <c r="T31" s="190" t="s">
        <v>99</v>
      </c>
      <c r="U31" s="163">
        <v>0.47299999999999998</v>
      </c>
      <c r="V31" s="163">
        <f t="shared" si="6"/>
        <v>13.24</v>
      </c>
      <c r="W31" s="163"/>
      <c r="X31" s="163" t="s">
        <v>100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84">
        <v>8</v>
      </c>
      <c r="B32" s="185" t="s">
        <v>137</v>
      </c>
      <c r="C32" s="195" t="s">
        <v>138</v>
      </c>
      <c r="D32" s="186" t="s">
        <v>112</v>
      </c>
      <c r="E32" s="187">
        <v>158</v>
      </c>
      <c r="F32" s="188"/>
      <c r="G32" s="189">
        <f t="shared" si="0"/>
        <v>0</v>
      </c>
      <c r="H32" s="188"/>
      <c r="I32" s="189">
        <f t="shared" si="1"/>
        <v>0</v>
      </c>
      <c r="J32" s="188"/>
      <c r="K32" s="189">
        <f t="shared" si="2"/>
        <v>0</v>
      </c>
      <c r="L32" s="189">
        <v>21</v>
      </c>
      <c r="M32" s="189">
        <f t="shared" si="3"/>
        <v>0</v>
      </c>
      <c r="N32" s="189">
        <v>6.1900000000000002E-3</v>
      </c>
      <c r="O32" s="189">
        <f t="shared" si="4"/>
        <v>0.98</v>
      </c>
      <c r="P32" s="189">
        <v>0</v>
      </c>
      <c r="Q32" s="189">
        <f t="shared" si="5"/>
        <v>0</v>
      </c>
      <c r="R32" s="189" t="s">
        <v>134</v>
      </c>
      <c r="S32" s="189" t="s">
        <v>99</v>
      </c>
      <c r="T32" s="190" t="s">
        <v>99</v>
      </c>
      <c r="U32" s="163">
        <v>0.505</v>
      </c>
      <c r="V32" s="163">
        <f t="shared" si="6"/>
        <v>79.790000000000006</v>
      </c>
      <c r="W32" s="163"/>
      <c r="X32" s="163" t="s">
        <v>100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101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84">
        <v>9</v>
      </c>
      <c r="B33" s="185" t="s">
        <v>139</v>
      </c>
      <c r="C33" s="195" t="s">
        <v>140</v>
      </c>
      <c r="D33" s="186" t="s">
        <v>112</v>
      </c>
      <c r="E33" s="187">
        <v>102</v>
      </c>
      <c r="F33" s="188"/>
      <c r="G33" s="189">
        <f t="shared" si="0"/>
        <v>0</v>
      </c>
      <c r="H33" s="188"/>
      <c r="I33" s="189">
        <f t="shared" si="1"/>
        <v>0</v>
      </c>
      <c r="J33" s="188"/>
      <c r="K33" s="189">
        <f t="shared" si="2"/>
        <v>0</v>
      </c>
      <c r="L33" s="189">
        <v>21</v>
      </c>
      <c r="M33" s="189">
        <f t="shared" si="3"/>
        <v>0</v>
      </c>
      <c r="N33" s="189">
        <v>7.0400000000000003E-3</v>
      </c>
      <c r="O33" s="189">
        <f t="shared" si="4"/>
        <v>0.72</v>
      </c>
      <c r="P33" s="189">
        <v>0</v>
      </c>
      <c r="Q33" s="189">
        <f t="shared" si="5"/>
        <v>0</v>
      </c>
      <c r="R33" s="189" t="s">
        <v>134</v>
      </c>
      <c r="S33" s="189" t="s">
        <v>99</v>
      </c>
      <c r="T33" s="190" t="s">
        <v>99</v>
      </c>
      <c r="U33" s="163">
        <v>0.56499999999999995</v>
      </c>
      <c r="V33" s="163">
        <f t="shared" si="6"/>
        <v>57.63</v>
      </c>
      <c r="W33" s="163"/>
      <c r="X33" s="163" t="s">
        <v>100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101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84">
        <v>10</v>
      </c>
      <c r="B34" s="185" t="s">
        <v>141</v>
      </c>
      <c r="C34" s="195" t="s">
        <v>142</v>
      </c>
      <c r="D34" s="186" t="s">
        <v>112</v>
      </c>
      <c r="E34" s="187">
        <v>36</v>
      </c>
      <c r="F34" s="188"/>
      <c r="G34" s="189">
        <f t="shared" si="0"/>
        <v>0</v>
      </c>
      <c r="H34" s="188"/>
      <c r="I34" s="189">
        <f t="shared" si="1"/>
        <v>0</v>
      </c>
      <c r="J34" s="188"/>
      <c r="K34" s="189">
        <f t="shared" si="2"/>
        <v>0</v>
      </c>
      <c r="L34" s="189">
        <v>21</v>
      </c>
      <c r="M34" s="189">
        <f t="shared" si="3"/>
        <v>0</v>
      </c>
      <c r="N34" s="189">
        <v>7.8499999999999993E-3</v>
      </c>
      <c r="O34" s="189">
        <f t="shared" si="4"/>
        <v>0.28000000000000003</v>
      </c>
      <c r="P34" s="189">
        <v>0</v>
      </c>
      <c r="Q34" s="189">
        <f t="shared" si="5"/>
        <v>0</v>
      </c>
      <c r="R34" s="189" t="s">
        <v>134</v>
      </c>
      <c r="S34" s="189" t="s">
        <v>99</v>
      </c>
      <c r="T34" s="190" t="s">
        <v>99</v>
      </c>
      <c r="U34" s="163">
        <v>0.7</v>
      </c>
      <c r="V34" s="163">
        <f t="shared" si="6"/>
        <v>25.2</v>
      </c>
      <c r="W34" s="163"/>
      <c r="X34" s="163" t="s">
        <v>100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84">
        <v>11</v>
      </c>
      <c r="B35" s="185" t="s">
        <v>143</v>
      </c>
      <c r="C35" s="195" t="s">
        <v>144</v>
      </c>
      <c r="D35" s="186" t="s">
        <v>112</v>
      </c>
      <c r="E35" s="187">
        <v>72</v>
      </c>
      <c r="F35" s="188"/>
      <c r="G35" s="189">
        <f t="shared" si="0"/>
        <v>0</v>
      </c>
      <c r="H35" s="188"/>
      <c r="I35" s="189">
        <f t="shared" si="1"/>
        <v>0</v>
      </c>
      <c r="J35" s="188"/>
      <c r="K35" s="189">
        <f t="shared" si="2"/>
        <v>0</v>
      </c>
      <c r="L35" s="189">
        <v>21</v>
      </c>
      <c r="M35" s="189">
        <f t="shared" si="3"/>
        <v>0</v>
      </c>
      <c r="N35" s="189">
        <v>8.2699999999999996E-3</v>
      </c>
      <c r="O35" s="189">
        <f t="shared" si="4"/>
        <v>0.6</v>
      </c>
      <c r="P35" s="189">
        <v>0</v>
      </c>
      <c r="Q35" s="189">
        <f t="shared" si="5"/>
        <v>0</v>
      </c>
      <c r="R35" s="189" t="s">
        <v>134</v>
      </c>
      <c r="S35" s="189" t="s">
        <v>99</v>
      </c>
      <c r="T35" s="190" t="s">
        <v>99</v>
      </c>
      <c r="U35" s="163">
        <v>0.73499999999999999</v>
      </c>
      <c r="V35" s="163">
        <f t="shared" si="6"/>
        <v>52.92</v>
      </c>
      <c r="W35" s="163"/>
      <c r="X35" s="163" t="s">
        <v>100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84">
        <v>12</v>
      </c>
      <c r="B36" s="185" t="s">
        <v>145</v>
      </c>
      <c r="C36" s="195" t="s">
        <v>146</v>
      </c>
      <c r="D36" s="186" t="s">
        <v>112</v>
      </c>
      <c r="E36" s="187">
        <v>115</v>
      </c>
      <c r="F36" s="188"/>
      <c r="G36" s="189">
        <f t="shared" si="0"/>
        <v>0</v>
      </c>
      <c r="H36" s="188"/>
      <c r="I36" s="189">
        <f t="shared" si="1"/>
        <v>0</v>
      </c>
      <c r="J36" s="188"/>
      <c r="K36" s="189">
        <f t="shared" si="2"/>
        <v>0</v>
      </c>
      <c r="L36" s="189">
        <v>21</v>
      </c>
      <c r="M36" s="189">
        <f t="shared" si="3"/>
        <v>0</v>
      </c>
      <c r="N36" s="189">
        <v>1.0120000000000001E-2</v>
      </c>
      <c r="O36" s="189">
        <f t="shared" si="4"/>
        <v>1.1599999999999999</v>
      </c>
      <c r="P36" s="189">
        <v>0</v>
      </c>
      <c r="Q36" s="189">
        <f t="shared" si="5"/>
        <v>0</v>
      </c>
      <c r="R36" s="189" t="s">
        <v>134</v>
      </c>
      <c r="S36" s="189" t="s">
        <v>99</v>
      </c>
      <c r="T36" s="190" t="s">
        <v>99</v>
      </c>
      <c r="U36" s="163">
        <v>0.82799999999999996</v>
      </c>
      <c r="V36" s="163">
        <f t="shared" si="6"/>
        <v>95.22</v>
      </c>
      <c r="W36" s="163"/>
      <c r="X36" s="163" t="s">
        <v>100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84">
        <v>13</v>
      </c>
      <c r="B37" s="185" t="s">
        <v>147</v>
      </c>
      <c r="C37" s="195" t="s">
        <v>148</v>
      </c>
      <c r="D37" s="186" t="s">
        <v>104</v>
      </c>
      <c r="E37" s="187">
        <v>4</v>
      </c>
      <c r="F37" s="188"/>
      <c r="G37" s="189">
        <f t="shared" si="0"/>
        <v>0</v>
      </c>
      <c r="H37" s="188"/>
      <c r="I37" s="189">
        <f t="shared" si="1"/>
        <v>0</v>
      </c>
      <c r="J37" s="188"/>
      <c r="K37" s="189">
        <f t="shared" si="2"/>
        <v>0</v>
      </c>
      <c r="L37" s="189">
        <v>21</v>
      </c>
      <c r="M37" s="189">
        <f t="shared" si="3"/>
        <v>0</v>
      </c>
      <c r="N37" s="189">
        <v>0</v>
      </c>
      <c r="O37" s="189">
        <f t="shared" si="4"/>
        <v>0</v>
      </c>
      <c r="P37" s="189">
        <v>0</v>
      </c>
      <c r="Q37" s="189">
        <f t="shared" si="5"/>
        <v>0</v>
      </c>
      <c r="R37" s="189" t="s">
        <v>134</v>
      </c>
      <c r="S37" s="189" t="s">
        <v>99</v>
      </c>
      <c r="T37" s="190" t="s">
        <v>99</v>
      </c>
      <c r="U37" s="163">
        <v>0.23699999999999999</v>
      </c>
      <c r="V37" s="163">
        <f t="shared" si="6"/>
        <v>0.95</v>
      </c>
      <c r="W37" s="163"/>
      <c r="X37" s="163" t="s">
        <v>100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84">
        <v>14</v>
      </c>
      <c r="B38" s="185" t="s">
        <v>149</v>
      </c>
      <c r="C38" s="195" t="s">
        <v>150</v>
      </c>
      <c r="D38" s="186" t="s">
        <v>104</v>
      </c>
      <c r="E38" s="187">
        <v>6</v>
      </c>
      <c r="F38" s="188"/>
      <c r="G38" s="189">
        <f t="shared" si="0"/>
        <v>0</v>
      </c>
      <c r="H38" s="188"/>
      <c r="I38" s="189">
        <f t="shared" si="1"/>
        <v>0</v>
      </c>
      <c r="J38" s="188"/>
      <c r="K38" s="189">
        <f t="shared" si="2"/>
        <v>0</v>
      </c>
      <c r="L38" s="189">
        <v>21</v>
      </c>
      <c r="M38" s="189">
        <f t="shared" si="3"/>
        <v>0</v>
      </c>
      <c r="N38" s="189">
        <v>0</v>
      </c>
      <c r="O38" s="189">
        <f t="shared" si="4"/>
        <v>0</v>
      </c>
      <c r="P38" s="189">
        <v>0</v>
      </c>
      <c r="Q38" s="189">
        <f t="shared" si="5"/>
        <v>0</v>
      </c>
      <c r="R38" s="189" t="s">
        <v>134</v>
      </c>
      <c r="S38" s="189" t="s">
        <v>99</v>
      </c>
      <c r="T38" s="190" t="s">
        <v>99</v>
      </c>
      <c r="U38" s="163">
        <v>0.35</v>
      </c>
      <c r="V38" s="163">
        <f t="shared" si="6"/>
        <v>2.1</v>
      </c>
      <c r="W38" s="163"/>
      <c r="X38" s="163" t="s">
        <v>100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84">
        <v>15</v>
      </c>
      <c r="B39" s="185" t="s">
        <v>151</v>
      </c>
      <c r="C39" s="195" t="s">
        <v>152</v>
      </c>
      <c r="D39" s="186" t="s">
        <v>104</v>
      </c>
      <c r="E39" s="187">
        <v>20</v>
      </c>
      <c r="F39" s="188"/>
      <c r="G39" s="189">
        <f t="shared" si="0"/>
        <v>0</v>
      </c>
      <c r="H39" s="188"/>
      <c r="I39" s="189">
        <f t="shared" si="1"/>
        <v>0</v>
      </c>
      <c r="J39" s="188"/>
      <c r="K39" s="189">
        <f t="shared" si="2"/>
        <v>0</v>
      </c>
      <c r="L39" s="189">
        <v>21</v>
      </c>
      <c r="M39" s="189">
        <f t="shared" si="3"/>
        <v>0</v>
      </c>
      <c r="N39" s="189">
        <v>0</v>
      </c>
      <c r="O39" s="189">
        <f t="shared" si="4"/>
        <v>0</v>
      </c>
      <c r="P39" s="189">
        <v>0</v>
      </c>
      <c r="Q39" s="189">
        <f t="shared" si="5"/>
        <v>0</v>
      </c>
      <c r="R39" s="189" t="s">
        <v>134</v>
      </c>
      <c r="S39" s="189" t="s">
        <v>99</v>
      </c>
      <c r="T39" s="190" t="s">
        <v>99</v>
      </c>
      <c r="U39" s="163">
        <v>0.42199999999999999</v>
      </c>
      <c r="V39" s="163">
        <f t="shared" si="6"/>
        <v>8.44</v>
      </c>
      <c r="W39" s="163"/>
      <c r="X39" s="163" t="s">
        <v>100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84">
        <v>16</v>
      </c>
      <c r="B40" s="185" t="s">
        <v>153</v>
      </c>
      <c r="C40" s="195" t="s">
        <v>154</v>
      </c>
      <c r="D40" s="186" t="s">
        <v>104</v>
      </c>
      <c r="E40" s="187">
        <v>6</v>
      </c>
      <c r="F40" s="188"/>
      <c r="G40" s="189">
        <f t="shared" si="0"/>
        <v>0</v>
      </c>
      <c r="H40" s="188"/>
      <c r="I40" s="189">
        <f t="shared" si="1"/>
        <v>0</v>
      </c>
      <c r="J40" s="188"/>
      <c r="K40" s="189">
        <f t="shared" si="2"/>
        <v>0</v>
      </c>
      <c r="L40" s="189">
        <v>21</v>
      </c>
      <c r="M40" s="189">
        <f t="shared" si="3"/>
        <v>0</v>
      </c>
      <c r="N40" s="189">
        <v>0</v>
      </c>
      <c r="O40" s="189">
        <f t="shared" si="4"/>
        <v>0</v>
      </c>
      <c r="P40" s="189">
        <v>0</v>
      </c>
      <c r="Q40" s="189">
        <f t="shared" si="5"/>
        <v>0</v>
      </c>
      <c r="R40" s="189" t="s">
        <v>134</v>
      </c>
      <c r="S40" s="189" t="s">
        <v>99</v>
      </c>
      <c r="T40" s="190" t="s">
        <v>99</v>
      </c>
      <c r="U40" s="163">
        <v>0.64900000000000002</v>
      </c>
      <c r="V40" s="163">
        <f t="shared" si="6"/>
        <v>3.89</v>
      </c>
      <c r="W40" s="163"/>
      <c r="X40" s="163" t="s">
        <v>100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84">
        <v>17</v>
      </c>
      <c r="B41" s="185" t="s">
        <v>155</v>
      </c>
      <c r="C41" s="195" t="s">
        <v>156</v>
      </c>
      <c r="D41" s="186" t="s">
        <v>112</v>
      </c>
      <c r="E41" s="187">
        <v>230</v>
      </c>
      <c r="F41" s="188"/>
      <c r="G41" s="189">
        <f t="shared" si="0"/>
        <v>0</v>
      </c>
      <c r="H41" s="188"/>
      <c r="I41" s="189">
        <f t="shared" si="1"/>
        <v>0</v>
      </c>
      <c r="J41" s="188"/>
      <c r="K41" s="189">
        <f t="shared" si="2"/>
        <v>0</v>
      </c>
      <c r="L41" s="189">
        <v>21</v>
      </c>
      <c r="M41" s="189">
        <f t="shared" si="3"/>
        <v>0</v>
      </c>
      <c r="N41" s="189">
        <v>9.8499999999999994E-3</v>
      </c>
      <c r="O41" s="189">
        <f t="shared" si="4"/>
        <v>2.27</v>
      </c>
      <c r="P41" s="189">
        <v>0</v>
      </c>
      <c r="Q41" s="189">
        <f t="shared" si="5"/>
        <v>0</v>
      </c>
      <c r="R41" s="189" t="s">
        <v>134</v>
      </c>
      <c r="S41" s="189" t="s">
        <v>99</v>
      </c>
      <c r="T41" s="190" t="s">
        <v>99</v>
      </c>
      <c r="U41" s="163">
        <v>0.91900000000000004</v>
      </c>
      <c r="V41" s="163">
        <f t="shared" si="6"/>
        <v>211.37</v>
      </c>
      <c r="W41" s="163"/>
      <c r="X41" s="163" t="s">
        <v>100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7">
        <v>18</v>
      </c>
      <c r="B42" s="178" t="s">
        <v>157</v>
      </c>
      <c r="C42" s="196" t="s">
        <v>158</v>
      </c>
      <c r="D42" s="179" t="s">
        <v>112</v>
      </c>
      <c r="E42" s="180">
        <v>324</v>
      </c>
      <c r="F42" s="181"/>
      <c r="G42" s="182">
        <f t="shared" si="0"/>
        <v>0</v>
      </c>
      <c r="H42" s="181"/>
      <c r="I42" s="182">
        <f t="shared" si="1"/>
        <v>0</v>
      </c>
      <c r="J42" s="181"/>
      <c r="K42" s="182">
        <f t="shared" si="2"/>
        <v>0</v>
      </c>
      <c r="L42" s="182">
        <v>21</v>
      </c>
      <c r="M42" s="182">
        <f t="shared" si="3"/>
        <v>0</v>
      </c>
      <c r="N42" s="182">
        <v>0</v>
      </c>
      <c r="O42" s="182">
        <f t="shared" si="4"/>
        <v>0</v>
      </c>
      <c r="P42" s="182">
        <v>0</v>
      </c>
      <c r="Q42" s="182">
        <f t="shared" si="5"/>
        <v>0</v>
      </c>
      <c r="R42" s="182" t="s">
        <v>134</v>
      </c>
      <c r="S42" s="182" t="s">
        <v>99</v>
      </c>
      <c r="T42" s="183" t="s">
        <v>99</v>
      </c>
      <c r="U42" s="163">
        <v>1.7999999999999999E-2</v>
      </c>
      <c r="V42" s="163">
        <f t="shared" si="6"/>
        <v>5.83</v>
      </c>
      <c r="W42" s="163"/>
      <c r="X42" s="163" t="s">
        <v>100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7" t="s">
        <v>159</v>
      </c>
      <c r="D43" s="168"/>
      <c r="E43" s="169">
        <v>28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53"/>
      <c r="Z43" s="153"/>
      <c r="AA43" s="153"/>
      <c r="AB43" s="153"/>
      <c r="AC43" s="153"/>
      <c r="AD43" s="153"/>
      <c r="AE43" s="153"/>
      <c r="AF43" s="153"/>
      <c r="AG43" s="153" t="s">
        <v>115</v>
      </c>
      <c r="AH43" s="153">
        <v>5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7" t="s">
        <v>160</v>
      </c>
      <c r="D44" s="168"/>
      <c r="E44" s="169">
        <v>158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115</v>
      </c>
      <c r="AH44" s="153">
        <v>5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7" t="s">
        <v>161</v>
      </c>
      <c r="D45" s="168"/>
      <c r="E45" s="169">
        <v>102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115</v>
      </c>
      <c r="AH45" s="153">
        <v>5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7" t="s">
        <v>162</v>
      </c>
      <c r="D46" s="168"/>
      <c r="E46" s="169">
        <v>36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3"/>
      <c r="Z46" s="153"/>
      <c r="AA46" s="153"/>
      <c r="AB46" s="153"/>
      <c r="AC46" s="153"/>
      <c r="AD46" s="153"/>
      <c r="AE46" s="153"/>
      <c r="AF46" s="153"/>
      <c r="AG46" s="153" t="s">
        <v>115</v>
      </c>
      <c r="AH46" s="153">
        <v>5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77">
        <v>19</v>
      </c>
      <c r="B47" s="178" t="s">
        <v>163</v>
      </c>
      <c r="C47" s="196" t="s">
        <v>164</v>
      </c>
      <c r="D47" s="179" t="s">
        <v>112</v>
      </c>
      <c r="E47" s="180">
        <v>72</v>
      </c>
      <c r="F47" s="181"/>
      <c r="G47" s="182">
        <f>ROUND(E47*F47,2)</f>
        <v>0</v>
      </c>
      <c r="H47" s="181"/>
      <c r="I47" s="182">
        <f>ROUND(E47*H47,2)</f>
        <v>0</v>
      </c>
      <c r="J47" s="181"/>
      <c r="K47" s="182">
        <f>ROUND(E47*J47,2)</f>
        <v>0</v>
      </c>
      <c r="L47" s="182">
        <v>21</v>
      </c>
      <c r="M47" s="182">
        <f>G47*(1+L47/100)</f>
        <v>0</v>
      </c>
      <c r="N47" s="182">
        <v>0</v>
      </c>
      <c r="O47" s="182">
        <f>ROUND(E47*N47,2)</f>
        <v>0</v>
      </c>
      <c r="P47" s="182">
        <v>0</v>
      </c>
      <c r="Q47" s="182">
        <f>ROUND(E47*P47,2)</f>
        <v>0</v>
      </c>
      <c r="R47" s="182" t="s">
        <v>134</v>
      </c>
      <c r="S47" s="182" t="s">
        <v>99</v>
      </c>
      <c r="T47" s="183" t="s">
        <v>99</v>
      </c>
      <c r="U47" s="163">
        <v>2.1000000000000001E-2</v>
      </c>
      <c r="V47" s="163">
        <f>ROUND(E47*U47,2)</f>
        <v>1.51</v>
      </c>
      <c r="W47" s="163"/>
      <c r="X47" s="163" t="s">
        <v>100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7" t="s">
        <v>165</v>
      </c>
      <c r="D48" s="168"/>
      <c r="E48" s="169">
        <v>72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115</v>
      </c>
      <c r="AH48" s="153">
        <v>5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77">
        <v>20</v>
      </c>
      <c r="B49" s="178" t="s">
        <v>166</v>
      </c>
      <c r="C49" s="196" t="s">
        <v>167</v>
      </c>
      <c r="D49" s="179" t="s">
        <v>112</v>
      </c>
      <c r="E49" s="180">
        <v>115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2" t="s">
        <v>134</v>
      </c>
      <c r="S49" s="182" t="s">
        <v>99</v>
      </c>
      <c r="T49" s="183" t="s">
        <v>99</v>
      </c>
      <c r="U49" s="163">
        <v>3.2000000000000001E-2</v>
      </c>
      <c r="V49" s="163">
        <f>ROUND(E49*U49,2)</f>
        <v>3.68</v>
      </c>
      <c r="W49" s="163"/>
      <c r="X49" s="163" t="s">
        <v>100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7" t="s">
        <v>129</v>
      </c>
      <c r="D50" s="168"/>
      <c r="E50" s="169">
        <v>115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115</v>
      </c>
      <c r="AH50" s="153">
        <v>5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7">
        <v>21</v>
      </c>
      <c r="B51" s="178" t="s">
        <v>168</v>
      </c>
      <c r="C51" s="196" t="s">
        <v>169</v>
      </c>
      <c r="D51" s="179" t="s">
        <v>112</v>
      </c>
      <c r="E51" s="180">
        <v>230</v>
      </c>
      <c r="F51" s="181"/>
      <c r="G51" s="182">
        <f>ROUND(E51*F51,2)</f>
        <v>0</v>
      </c>
      <c r="H51" s="181"/>
      <c r="I51" s="182">
        <f>ROUND(E51*H51,2)</f>
        <v>0</v>
      </c>
      <c r="J51" s="181"/>
      <c r="K51" s="182">
        <f>ROUND(E51*J51,2)</f>
        <v>0</v>
      </c>
      <c r="L51" s="182">
        <v>21</v>
      </c>
      <c r="M51" s="182">
        <f>G51*(1+L51/100)</f>
        <v>0</v>
      </c>
      <c r="N51" s="182">
        <v>0</v>
      </c>
      <c r="O51" s="182">
        <f>ROUND(E51*N51,2)</f>
        <v>0</v>
      </c>
      <c r="P51" s="182">
        <v>0</v>
      </c>
      <c r="Q51" s="182">
        <f>ROUND(E51*P51,2)</f>
        <v>0</v>
      </c>
      <c r="R51" s="182" t="s">
        <v>134</v>
      </c>
      <c r="S51" s="182" t="s">
        <v>99</v>
      </c>
      <c r="T51" s="183" t="s">
        <v>99</v>
      </c>
      <c r="U51" s="163">
        <v>4.2000000000000003E-2</v>
      </c>
      <c r="V51" s="163">
        <f>ROUND(E51*U51,2)</f>
        <v>9.66</v>
      </c>
      <c r="W51" s="163"/>
      <c r="X51" s="163" t="s">
        <v>100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7" t="s">
        <v>130</v>
      </c>
      <c r="D52" s="168"/>
      <c r="E52" s="169">
        <v>230</v>
      </c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53"/>
      <c r="Z52" s="153"/>
      <c r="AA52" s="153"/>
      <c r="AB52" s="153"/>
      <c r="AC52" s="153"/>
      <c r="AD52" s="153"/>
      <c r="AE52" s="153"/>
      <c r="AF52" s="153"/>
      <c r="AG52" s="153" t="s">
        <v>115</v>
      </c>
      <c r="AH52" s="153">
        <v>5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77">
        <v>22</v>
      </c>
      <c r="B53" s="178" t="s">
        <v>170</v>
      </c>
      <c r="C53" s="196" t="s">
        <v>171</v>
      </c>
      <c r="D53" s="179" t="s">
        <v>133</v>
      </c>
      <c r="E53" s="180">
        <v>2</v>
      </c>
      <c r="F53" s="181"/>
      <c r="G53" s="182">
        <f>ROUND(E53*F53,2)</f>
        <v>0</v>
      </c>
      <c r="H53" s="181"/>
      <c r="I53" s="182">
        <f>ROUND(E53*H53,2)</f>
        <v>0</v>
      </c>
      <c r="J53" s="181"/>
      <c r="K53" s="182">
        <f>ROUND(E53*J53,2)</f>
        <v>0</v>
      </c>
      <c r="L53" s="182">
        <v>21</v>
      </c>
      <c r="M53" s="182">
        <f>G53*(1+L53/100)</f>
        <v>0</v>
      </c>
      <c r="N53" s="182">
        <v>2.2710000000000001E-2</v>
      </c>
      <c r="O53" s="182">
        <f>ROUND(E53*N53,2)</f>
        <v>0.05</v>
      </c>
      <c r="P53" s="182">
        <v>0</v>
      </c>
      <c r="Q53" s="182">
        <f>ROUND(E53*P53,2)</f>
        <v>0</v>
      </c>
      <c r="R53" s="182" t="s">
        <v>134</v>
      </c>
      <c r="S53" s="182" t="s">
        <v>99</v>
      </c>
      <c r="T53" s="183" t="s">
        <v>99</v>
      </c>
      <c r="U53" s="163">
        <v>1.2170000000000001</v>
      </c>
      <c r="V53" s="163">
        <f>ROUND(E53*U53,2)</f>
        <v>2.4300000000000002</v>
      </c>
      <c r="W53" s="163"/>
      <c r="X53" s="163" t="s">
        <v>100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62" t="s">
        <v>172</v>
      </c>
      <c r="D54" s="263"/>
      <c r="E54" s="263"/>
      <c r="F54" s="263"/>
      <c r="G54" s="2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107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7">
        <v>23</v>
      </c>
      <c r="B55" s="178" t="s">
        <v>173</v>
      </c>
      <c r="C55" s="196" t="s">
        <v>174</v>
      </c>
      <c r="D55" s="179" t="s">
        <v>133</v>
      </c>
      <c r="E55" s="180">
        <v>20</v>
      </c>
      <c r="F55" s="181"/>
      <c r="G55" s="182">
        <f>ROUND(E55*F55,2)</f>
        <v>0</v>
      </c>
      <c r="H55" s="181"/>
      <c r="I55" s="182">
        <f>ROUND(E55*H55,2)</f>
        <v>0</v>
      </c>
      <c r="J55" s="181"/>
      <c r="K55" s="182">
        <f>ROUND(E55*J55,2)</f>
        <v>0</v>
      </c>
      <c r="L55" s="182">
        <v>21</v>
      </c>
      <c r="M55" s="182">
        <f>G55*(1+L55/100)</f>
        <v>0</v>
      </c>
      <c r="N55" s="182">
        <v>6.62E-3</v>
      </c>
      <c r="O55" s="182">
        <f>ROUND(E55*N55,2)</f>
        <v>0.13</v>
      </c>
      <c r="P55" s="182">
        <v>0</v>
      </c>
      <c r="Q55" s="182">
        <f>ROUND(E55*P55,2)</f>
        <v>0</v>
      </c>
      <c r="R55" s="182" t="s">
        <v>134</v>
      </c>
      <c r="S55" s="182" t="s">
        <v>99</v>
      </c>
      <c r="T55" s="183" t="s">
        <v>99</v>
      </c>
      <c r="U55" s="163">
        <v>0.78</v>
      </c>
      <c r="V55" s="163">
        <f>ROUND(E55*U55,2)</f>
        <v>15.6</v>
      </c>
      <c r="W55" s="163"/>
      <c r="X55" s="163" t="s">
        <v>100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7" t="s">
        <v>175</v>
      </c>
      <c r="D56" s="168"/>
      <c r="E56" s="169">
        <v>16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3"/>
      <c r="Z56" s="153"/>
      <c r="AA56" s="153"/>
      <c r="AB56" s="153"/>
      <c r="AC56" s="153"/>
      <c r="AD56" s="153"/>
      <c r="AE56" s="153"/>
      <c r="AF56" s="153"/>
      <c r="AG56" s="153" t="s">
        <v>115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197" t="s">
        <v>176</v>
      </c>
      <c r="D57" s="168"/>
      <c r="E57" s="169">
        <v>4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53"/>
      <c r="Z57" s="153"/>
      <c r="AA57" s="153"/>
      <c r="AB57" s="153"/>
      <c r="AC57" s="153"/>
      <c r="AD57" s="153"/>
      <c r="AE57" s="153"/>
      <c r="AF57" s="153"/>
      <c r="AG57" s="153" t="s">
        <v>115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84">
        <v>24</v>
      </c>
      <c r="B58" s="185" t="s">
        <v>177</v>
      </c>
      <c r="C58" s="195" t="s">
        <v>178</v>
      </c>
      <c r="D58" s="186" t="s">
        <v>104</v>
      </c>
      <c r="E58" s="187">
        <v>8</v>
      </c>
      <c r="F58" s="188"/>
      <c r="G58" s="189">
        <f>ROUND(E58*F58,2)</f>
        <v>0</v>
      </c>
      <c r="H58" s="188"/>
      <c r="I58" s="189">
        <f>ROUND(E58*H58,2)</f>
        <v>0</v>
      </c>
      <c r="J58" s="188"/>
      <c r="K58" s="189">
        <f>ROUND(E58*J58,2)</f>
        <v>0</v>
      </c>
      <c r="L58" s="189">
        <v>21</v>
      </c>
      <c r="M58" s="189">
        <f>G58*(1+L58/100)</f>
        <v>0</v>
      </c>
      <c r="N58" s="189">
        <v>4.13E-3</v>
      </c>
      <c r="O58" s="189">
        <f>ROUND(E58*N58,2)</f>
        <v>0.03</v>
      </c>
      <c r="P58" s="189">
        <v>0</v>
      </c>
      <c r="Q58" s="189">
        <f>ROUND(E58*P58,2)</f>
        <v>0</v>
      </c>
      <c r="R58" s="189" t="s">
        <v>134</v>
      </c>
      <c r="S58" s="189" t="s">
        <v>99</v>
      </c>
      <c r="T58" s="190" t="s">
        <v>99</v>
      </c>
      <c r="U58" s="163">
        <v>0.151</v>
      </c>
      <c r="V58" s="163">
        <f>ROUND(E58*U58,2)</f>
        <v>1.21</v>
      </c>
      <c r="W58" s="163"/>
      <c r="X58" s="163" t="s">
        <v>100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101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84">
        <v>25</v>
      </c>
      <c r="B59" s="185" t="s">
        <v>179</v>
      </c>
      <c r="C59" s="195" t="s">
        <v>180</v>
      </c>
      <c r="D59" s="186" t="s">
        <v>104</v>
      </c>
      <c r="E59" s="187">
        <v>2</v>
      </c>
      <c r="F59" s="188"/>
      <c r="G59" s="189">
        <f>ROUND(E59*F59,2)</f>
        <v>0</v>
      </c>
      <c r="H59" s="188"/>
      <c r="I59" s="189">
        <f>ROUND(E59*H59,2)</f>
        <v>0</v>
      </c>
      <c r="J59" s="188"/>
      <c r="K59" s="189">
        <f>ROUND(E59*J59,2)</f>
        <v>0</v>
      </c>
      <c r="L59" s="189">
        <v>21</v>
      </c>
      <c r="M59" s="189">
        <f>G59*(1+L59/100)</f>
        <v>0</v>
      </c>
      <c r="N59" s="189">
        <v>2.2899999999999999E-3</v>
      </c>
      <c r="O59" s="189">
        <f>ROUND(E59*N59,2)</f>
        <v>0</v>
      </c>
      <c r="P59" s="189">
        <v>0</v>
      </c>
      <c r="Q59" s="189">
        <f>ROUND(E59*P59,2)</f>
        <v>0</v>
      </c>
      <c r="R59" s="189" t="s">
        <v>134</v>
      </c>
      <c r="S59" s="189" t="s">
        <v>99</v>
      </c>
      <c r="T59" s="190" t="s">
        <v>99</v>
      </c>
      <c r="U59" s="163">
        <v>0.151</v>
      </c>
      <c r="V59" s="163">
        <f>ROUND(E59*U59,2)</f>
        <v>0.3</v>
      </c>
      <c r="W59" s="163"/>
      <c r="X59" s="163" t="s">
        <v>100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101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7">
        <v>26</v>
      </c>
      <c r="B60" s="178" t="s">
        <v>181</v>
      </c>
      <c r="C60" s="196" t="s">
        <v>182</v>
      </c>
      <c r="D60" s="179" t="s">
        <v>104</v>
      </c>
      <c r="E60" s="180">
        <v>12</v>
      </c>
      <c r="F60" s="181"/>
      <c r="G60" s="182">
        <f>ROUND(E60*F60,2)</f>
        <v>0</v>
      </c>
      <c r="H60" s="181"/>
      <c r="I60" s="182">
        <f>ROUND(E60*H60,2)</f>
        <v>0</v>
      </c>
      <c r="J60" s="181"/>
      <c r="K60" s="182">
        <f>ROUND(E60*J60,2)</f>
        <v>0</v>
      </c>
      <c r="L60" s="182">
        <v>21</v>
      </c>
      <c r="M60" s="182">
        <f>G60*(1+L60/100)</f>
        <v>0</v>
      </c>
      <c r="N60" s="182">
        <v>1.8000000000000001E-4</v>
      </c>
      <c r="O60" s="182">
        <f>ROUND(E60*N60,2)</f>
        <v>0</v>
      </c>
      <c r="P60" s="182">
        <v>0</v>
      </c>
      <c r="Q60" s="182">
        <f>ROUND(E60*P60,2)</f>
        <v>0</v>
      </c>
      <c r="R60" s="182" t="s">
        <v>134</v>
      </c>
      <c r="S60" s="182" t="s">
        <v>99</v>
      </c>
      <c r="T60" s="183" t="s">
        <v>99</v>
      </c>
      <c r="U60" s="163">
        <v>0.16500000000000001</v>
      </c>
      <c r="V60" s="163">
        <f>ROUND(E60*U60,2)</f>
        <v>1.98</v>
      </c>
      <c r="W60" s="163"/>
      <c r="X60" s="163" t="s">
        <v>100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101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62" t="s">
        <v>183</v>
      </c>
      <c r="D61" s="263"/>
      <c r="E61" s="263"/>
      <c r="F61" s="263"/>
      <c r="G61" s="2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3"/>
      <c r="Z61" s="153"/>
      <c r="AA61" s="153"/>
      <c r="AB61" s="153"/>
      <c r="AC61" s="153"/>
      <c r="AD61" s="153"/>
      <c r="AE61" s="153"/>
      <c r="AF61" s="153"/>
      <c r="AG61" s="153" t="s">
        <v>107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77">
        <v>27</v>
      </c>
      <c r="B62" s="178" t="s">
        <v>184</v>
      </c>
      <c r="C62" s="196" t="s">
        <v>185</v>
      </c>
      <c r="D62" s="179" t="s">
        <v>104</v>
      </c>
      <c r="E62" s="180">
        <v>4</v>
      </c>
      <c r="F62" s="181"/>
      <c r="G62" s="182">
        <f>ROUND(E62*F62,2)</f>
        <v>0</v>
      </c>
      <c r="H62" s="181"/>
      <c r="I62" s="182">
        <f>ROUND(E62*H62,2)</f>
        <v>0</v>
      </c>
      <c r="J62" s="181"/>
      <c r="K62" s="182">
        <f>ROUND(E62*J62,2)</f>
        <v>0</v>
      </c>
      <c r="L62" s="182">
        <v>21</v>
      </c>
      <c r="M62" s="182">
        <f>G62*(1+L62/100)</f>
        <v>0</v>
      </c>
      <c r="N62" s="182">
        <v>3.1E-4</v>
      </c>
      <c r="O62" s="182">
        <f>ROUND(E62*N62,2)</f>
        <v>0</v>
      </c>
      <c r="P62" s="182">
        <v>0</v>
      </c>
      <c r="Q62" s="182">
        <f>ROUND(E62*P62,2)</f>
        <v>0</v>
      </c>
      <c r="R62" s="182" t="s">
        <v>134</v>
      </c>
      <c r="S62" s="182" t="s">
        <v>99</v>
      </c>
      <c r="T62" s="183" t="s">
        <v>99</v>
      </c>
      <c r="U62" s="163">
        <v>0.20699999999999999</v>
      </c>
      <c r="V62" s="163">
        <f>ROUND(E62*U62,2)</f>
        <v>0.83</v>
      </c>
      <c r="W62" s="163"/>
      <c r="X62" s="163" t="s">
        <v>100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101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62" t="s">
        <v>183</v>
      </c>
      <c r="D63" s="263"/>
      <c r="E63" s="263"/>
      <c r="F63" s="263"/>
      <c r="G63" s="2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107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77">
        <v>28</v>
      </c>
      <c r="B64" s="178" t="s">
        <v>186</v>
      </c>
      <c r="C64" s="196" t="s">
        <v>187</v>
      </c>
      <c r="D64" s="179" t="s">
        <v>104</v>
      </c>
      <c r="E64" s="180">
        <v>24</v>
      </c>
      <c r="F64" s="181"/>
      <c r="G64" s="182">
        <f>ROUND(E64*F64,2)</f>
        <v>0</v>
      </c>
      <c r="H64" s="181"/>
      <c r="I64" s="182">
        <f>ROUND(E64*H64,2)</f>
        <v>0</v>
      </c>
      <c r="J64" s="181"/>
      <c r="K64" s="182">
        <f>ROUND(E64*J64,2)</f>
        <v>0</v>
      </c>
      <c r="L64" s="182">
        <v>21</v>
      </c>
      <c r="M64" s="182">
        <f>G64*(1+L64/100)</f>
        <v>0</v>
      </c>
      <c r="N64" s="182">
        <v>4.8000000000000001E-4</v>
      </c>
      <c r="O64" s="182">
        <f>ROUND(E64*N64,2)</f>
        <v>0.01</v>
      </c>
      <c r="P64" s="182">
        <v>0</v>
      </c>
      <c r="Q64" s="182">
        <f>ROUND(E64*P64,2)</f>
        <v>0</v>
      </c>
      <c r="R64" s="182" t="s">
        <v>134</v>
      </c>
      <c r="S64" s="182" t="s">
        <v>99</v>
      </c>
      <c r="T64" s="183" t="s">
        <v>99</v>
      </c>
      <c r="U64" s="163">
        <v>0.22700000000000001</v>
      </c>
      <c r="V64" s="163">
        <f>ROUND(E64*U64,2)</f>
        <v>5.45</v>
      </c>
      <c r="W64" s="163"/>
      <c r="X64" s="163" t="s">
        <v>100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101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62" t="s">
        <v>183</v>
      </c>
      <c r="D65" s="263"/>
      <c r="E65" s="263"/>
      <c r="F65" s="263"/>
      <c r="G65" s="2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53"/>
      <c r="Z65" s="153"/>
      <c r="AA65" s="153"/>
      <c r="AB65" s="153"/>
      <c r="AC65" s="153"/>
      <c r="AD65" s="153"/>
      <c r="AE65" s="153"/>
      <c r="AF65" s="153"/>
      <c r="AG65" s="153" t="s">
        <v>107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7">
        <v>29</v>
      </c>
      <c r="B66" s="178" t="s">
        <v>188</v>
      </c>
      <c r="C66" s="196" t="s">
        <v>189</v>
      </c>
      <c r="D66" s="179" t="s">
        <v>104</v>
      </c>
      <c r="E66" s="180">
        <v>6</v>
      </c>
      <c r="F66" s="181"/>
      <c r="G66" s="182">
        <f>ROUND(E66*F66,2)</f>
        <v>0</v>
      </c>
      <c r="H66" s="181"/>
      <c r="I66" s="182">
        <f>ROUND(E66*H66,2)</f>
        <v>0</v>
      </c>
      <c r="J66" s="181"/>
      <c r="K66" s="182">
        <f>ROUND(E66*J66,2)</f>
        <v>0</v>
      </c>
      <c r="L66" s="182">
        <v>21</v>
      </c>
      <c r="M66" s="182">
        <f>G66*(1+L66/100)</f>
        <v>0</v>
      </c>
      <c r="N66" s="182">
        <v>6.8000000000000005E-4</v>
      </c>
      <c r="O66" s="182">
        <f>ROUND(E66*N66,2)</f>
        <v>0</v>
      </c>
      <c r="P66" s="182">
        <v>0</v>
      </c>
      <c r="Q66" s="182">
        <f>ROUND(E66*P66,2)</f>
        <v>0</v>
      </c>
      <c r="R66" s="182" t="s">
        <v>134</v>
      </c>
      <c r="S66" s="182" t="s">
        <v>99</v>
      </c>
      <c r="T66" s="183" t="s">
        <v>99</v>
      </c>
      <c r="U66" s="163">
        <v>0.26900000000000002</v>
      </c>
      <c r="V66" s="163">
        <f>ROUND(E66*U66,2)</f>
        <v>1.61</v>
      </c>
      <c r="W66" s="163"/>
      <c r="X66" s="163" t="s">
        <v>100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101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62" t="s">
        <v>183</v>
      </c>
      <c r="D67" s="263"/>
      <c r="E67" s="263"/>
      <c r="F67" s="263"/>
      <c r="G67" s="2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3"/>
      <c r="Z67" s="153"/>
      <c r="AA67" s="153"/>
      <c r="AB67" s="153"/>
      <c r="AC67" s="153"/>
      <c r="AD67" s="153"/>
      <c r="AE67" s="153"/>
      <c r="AF67" s="153"/>
      <c r="AG67" s="153" t="s">
        <v>107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7">
        <v>30</v>
      </c>
      <c r="B68" s="178" t="s">
        <v>190</v>
      </c>
      <c r="C68" s="196" t="s">
        <v>191</v>
      </c>
      <c r="D68" s="179" t="s">
        <v>104</v>
      </c>
      <c r="E68" s="180">
        <v>2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2">
        <v>1.1E-4</v>
      </c>
      <c r="O68" s="182">
        <f>ROUND(E68*N68,2)</f>
        <v>0</v>
      </c>
      <c r="P68" s="182">
        <v>0</v>
      </c>
      <c r="Q68" s="182">
        <f>ROUND(E68*P68,2)</f>
        <v>0</v>
      </c>
      <c r="R68" s="182" t="s">
        <v>134</v>
      </c>
      <c r="S68" s="182" t="s">
        <v>99</v>
      </c>
      <c r="T68" s="183" t="s">
        <v>99</v>
      </c>
      <c r="U68" s="163">
        <v>0.16500000000000001</v>
      </c>
      <c r="V68" s="163">
        <f>ROUND(E68*U68,2)</f>
        <v>0.33</v>
      </c>
      <c r="W68" s="163"/>
      <c r="X68" s="163" t="s">
        <v>100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101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62" t="s">
        <v>192</v>
      </c>
      <c r="D69" s="263"/>
      <c r="E69" s="263"/>
      <c r="F69" s="263"/>
      <c r="G69" s="2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107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7">
        <v>31</v>
      </c>
      <c r="B70" s="178" t="s">
        <v>193</v>
      </c>
      <c r="C70" s="196" t="s">
        <v>194</v>
      </c>
      <c r="D70" s="179" t="s">
        <v>104</v>
      </c>
      <c r="E70" s="180">
        <v>2</v>
      </c>
      <c r="F70" s="181"/>
      <c r="G70" s="182">
        <f>ROUND(E70*F70,2)</f>
        <v>0</v>
      </c>
      <c r="H70" s="181"/>
      <c r="I70" s="182">
        <f>ROUND(E70*H70,2)</f>
        <v>0</v>
      </c>
      <c r="J70" s="181"/>
      <c r="K70" s="182">
        <f>ROUND(E70*J70,2)</f>
        <v>0</v>
      </c>
      <c r="L70" s="182">
        <v>21</v>
      </c>
      <c r="M70" s="182">
        <f>G70*(1+L70/100)</f>
        <v>0</v>
      </c>
      <c r="N70" s="182">
        <v>2.0000000000000001E-4</v>
      </c>
      <c r="O70" s="182">
        <f>ROUND(E70*N70,2)</f>
        <v>0</v>
      </c>
      <c r="P70" s="182">
        <v>0</v>
      </c>
      <c r="Q70" s="182">
        <f>ROUND(E70*P70,2)</f>
        <v>0</v>
      </c>
      <c r="R70" s="182" t="s">
        <v>134</v>
      </c>
      <c r="S70" s="182" t="s">
        <v>99</v>
      </c>
      <c r="T70" s="183" t="s">
        <v>99</v>
      </c>
      <c r="U70" s="163">
        <v>0.20699999999999999</v>
      </c>
      <c r="V70" s="163">
        <f>ROUND(E70*U70,2)</f>
        <v>0.41</v>
      </c>
      <c r="W70" s="163"/>
      <c r="X70" s="163" t="s">
        <v>100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101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262" t="s">
        <v>192</v>
      </c>
      <c r="D71" s="263"/>
      <c r="E71" s="263"/>
      <c r="F71" s="263"/>
      <c r="G71" s="2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53"/>
      <c r="Z71" s="153"/>
      <c r="AA71" s="153"/>
      <c r="AB71" s="153"/>
      <c r="AC71" s="153"/>
      <c r="AD71" s="153"/>
      <c r="AE71" s="153"/>
      <c r="AF71" s="153"/>
      <c r="AG71" s="153" t="s">
        <v>107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7">
        <v>32</v>
      </c>
      <c r="B72" s="178" t="s">
        <v>195</v>
      </c>
      <c r="C72" s="196" t="s">
        <v>196</v>
      </c>
      <c r="D72" s="179" t="s">
        <v>104</v>
      </c>
      <c r="E72" s="180">
        <v>10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2">
        <f>ROUND(E72*J72,2)</f>
        <v>0</v>
      </c>
      <c r="L72" s="182">
        <v>21</v>
      </c>
      <c r="M72" s="182">
        <f>G72*(1+L72/100)</f>
        <v>0</v>
      </c>
      <c r="N72" s="182">
        <v>2.7E-4</v>
      </c>
      <c r="O72" s="182">
        <f>ROUND(E72*N72,2)</f>
        <v>0</v>
      </c>
      <c r="P72" s="182">
        <v>0</v>
      </c>
      <c r="Q72" s="182">
        <f>ROUND(E72*P72,2)</f>
        <v>0</v>
      </c>
      <c r="R72" s="182" t="s">
        <v>134</v>
      </c>
      <c r="S72" s="182" t="s">
        <v>99</v>
      </c>
      <c r="T72" s="183" t="s">
        <v>99</v>
      </c>
      <c r="U72" s="163">
        <v>0.22700000000000001</v>
      </c>
      <c r="V72" s="163">
        <f>ROUND(E72*U72,2)</f>
        <v>2.27</v>
      </c>
      <c r="W72" s="163"/>
      <c r="X72" s="163" t="s">
        <v>100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101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262" t="s">
        <v>192</v>
      </c>
      <c r="D73" s="263"/>
      <c r="E73" s="263"/>
      <c r="F73" s="263"/>
      <c r="G73" s="2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3"/>
      <c r="Z73" s="153"/>
      <c r="AA73" s="153"/>
      <c r="AB73" s="153"/>
      <c r="AC73" s="153"/>
      <c r="AD73" s="153"/>
      <c r="AE73" s="153"/>
      <c r="AF73" s="153"/>
      <c r="AG73" s="153" t="s">
        <v>107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7">
        <v>33</v>
      </c>
      <c r="B74" s="178" t="s">
        <v>197</v>
      </c>
      <c r="C74" s="196" t="s">
        <v>198</v>
      </c>
      <c r="D74" s="179" t="s">
        <v>104</v>
      </c>
      <c r="E74" s="180">
        <v>3</v>
      </c>
      <c r="F74" s="181"/>
      <c r="G74" s="182">
        <f>ROUND(E74*F74,2)</f>
        <v>0</v>
      </c>
      <c r="H74" s="181"/>
      <c r="I74" s="182">
        <f>ROUND(E74*H74,2)</f>
        <v>0</v>
      </c>
      <c r="J74" s="181"/>
      <c r="K74" s="182">
        <f>ROUND(E74*J74,2)</f>
        <v>0</v>
      </c>
      <c r="L74" s="182">
        <v>21</v>
      </c>
      <c r="M74" s="182">
        <f>G74*(1+L74/100)</f>
        <v>0</v>
      </c>
      <c r="N74" s="182">
        <v>3.5E-4</v>
      </c>
      <c r="O74" s="182">
        <f>ROUND(E74*N74,2)</f>
        <v>0</v>
      </c>
      <c r="P74" s="182">
        <v>0</v>
      </c>
      <c r="Q74" s="182">
        <f>ROUND(E74*P74,2)</f>
        <v>0</v>
      </c>
      <c r="R74" s="182" t="s">
        <v>134</v>
      </c>
      <c r="S74" s="182" t="s">
        <v>99</v>
      </c>
      <c r="T74" s="183" t="s">
        <v>99</v>
      </c>
      <c r="U74" s="163">
        <v>0.26900000000000002</v>
      </c>
      <c r="V74" s="163">
        <f>ROUND(E74*U74,2)</f>
        <v>0.81</v>
      </c>
      <c r="W74" s="163"/>
      <c r="X74" s="163" t="s">
        <v>100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101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62" t="s">
        <v>192</v>
      </c>
      <c r="D75" s="263"/>
      <c r="E75" s="263"/>
      <c r="F75" s="263"/>
      <c r="G75" s="2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3"/>
      <c r="Z75" s="153"/>
      <c r="AA75" s="153"/>
      <c r="AB75" s="153"/>
      <c r="AC75" s="153"/>
      <c r="AD75" s="153"/>
      <c r="AE75" s="153"/>
      <c r="AF75" s="153"/>
      <c r="AG75" s="153" t="s">
        <v>107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84">
        <v>34</v>
      </c>
      <c r="B76" s="185" t="s">
        <v>199</v>
      </c>
      <c r="C76" s="195" t="s">
        <v>200</v>
      </c>
      <c r="D76" s="186" t="s">
        <v>104</v>
      </c>
      <c r="E76" s="187">
        <v>4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9">
        <v>1.1E-4</v>
      </c>
      <c r="O76" s="189">
        <f>ROUND(E76*N76,2)</f>
        <v>0</v>
      </c>
      <c r="P76" s="189">
        <v>0</v>
      </c>
      <c r="Q76" s="189">
        <f>ROUND(E76*P76,2)</f>
        <v>0</v>
      </c>
      <c r="R76" s="189" t="s">
        <v>134</v>
      </c>
      <c r="S76" s="189" t="s">
        <v>99</v>
      </c>
      <c r="T76" s="190" t="s">
        <v>99</v>
      </c>
      <c r="U76" s="163">
        <v>8.2000000000000003E-2</v>
      </c>
      <c r="V76" s="163">
        <f>ROUND(E76*U76,2)</f>
        <v>0.33</v>
      </c>
      <c r="W76" s="163"/>
      <c r="X76" s="163" t="s">
        <v>100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101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84">
        <v>35</v>
      </c>
      <c r="B77" s="185" t="s">
        <v>201</v>
      </c>
      <c r="C77" s="195" t="s">
        <v>202</v>
      </c>
      <c r="D77" s="186" t="s">
        <v>104</v>
      </c>
      <c r="E77" s="187">
        <v>4</v>
      </c>
      <c r="F77" s="188"/>
      <c r="G77" s="189">
        <f>ROUND(E77*F77,2)</f>
        <v>0</v>
      </c>
      <c r="H77" s="188"/>
      <c r="I77" s="189">
        <f>ROUND(E77*H77,2)</f>
        <v>0</v>
      </c>
      <c r="J77" s="188"/>
      <c r="K77" s="189">
        <f>ROUND(E77*J77,2)</f>
        <v>0</v>
      </c>
      <c r="L77" s="189">
        <v>21</v>
      </c>
      <c r="M77" s="189">
        <f>G77*(1+L77/100)</f>
        <v>0</v>
      </c>
      <c r="N77" s="189">
        <v>1.8000000000000001E-4</v>
      </c>
      <c r="O77" s="189">
        <f>ROUND(E77*N77,2)</f>
        <v>0</v>
      </c>
      <c r="P77" s="189">
        <v>0</v>
      </c>
      <c r="Q77" s="189">
        <f>ROUND(E77*P77,2)</f>
        <v>0</v>
      </c>
      <c r="R77" s="189" t="s">
        <v>134</v>
      </c>
      <c r="S77" s="189" t="s">
        <v>99</v>
      </c>
      <c r="T77" s="190" t="s">
        <v>99</v>
      </c>
      <c r="U77" s="163">
        <v>9.2999999999999999E-2</v>
      </c>
      <c r="V77" s="163">
        <f>ROUND(E77*U77,2)</f>
        <v>0.37</v>
      </c>
      <c r="W77" s="163"/>
      <c r="X77" s="163" t="s">
        <v>100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101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84">
        <v>36</v>
      </c>
      <c r="B78" s="185" t="s">
        <v>203</v>
      </c>
      <c r="C78" s="195" t="s">
        <v>204</v>
      </c>
      <c r="D78" s="186" t="s">
        <v>104</v>
      </c>
      <c r="E78" s="187">
        <v>20</v>
      </c>
      <c r="F78" s="188"/>
      <c r="G78" s="189">
        <f>ROUND(E78*F78,2)</f>
        <v>0</v>
      </c>
      <c r="H78" s="188"/>
      <c r="I78" s="189">
        <f>ROUND(E78*H78,2)</f>
        <v>0</v>
      </c>
      <c r="J78" s="188"/>
      <c r="K78" s="189">
        <f>ROUND(E78*J78,2)</f>
        <v>0</v>
      </c>
      <c r="L78" s="189">
        <v>21</v>
      </c>
      <c r="M78" s="189">
        <f>G78*(1+L78/100)</f>
        <v>0</v>
      </c>
      <c r="N78" s="189">
        <v>2.7E-4</v>
      </c>
      <c r="O78" s="189">
        <f>ROUND(E78*N78,2)</f>
        <v>0.01</v>
      </c>
      <c r="P78" s="189">
        <v>0</v>
      </c>
      <c r="Q78" s="189">
        <f>ROUND(E78*P78,2)</f>
        <v>0</v>
      </c>
      <c r="R78" s="189" t="s">
        <v>134</v>
      </c>
      <c r="S78" s="189" t="s">
        <v>99</v>
      </c>
      <c r="T78" s="190" t="s">
        <v>99</v>
      </c>
      <c r="U78" s="163">
        <v>0.10299999999999999</v>
      </c>
      <c r="V78" s="163">
        <f>ROUND(E78*U78,2)</f>
        <v>2.06</v>
      </c>
      <c r="W78" s="163"/>
      <c r="X78" s="163" t="s">
        <v>100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101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4">
        <v>37</v>
      </c>
      <c r="B79" s="185" t="s">
        <v>205</v>
      </c>
      <c r="C79" s="195" t="s">
        <v>206</v>
      </c>
      <c r="D79" s="186" t="s">
        <v>104</v>
      </c>
      <c r="E79" s="187">
        <v>6</v>
      </c>
      <c r="F79" s="188"/>
      <c r="G79" s="189">
        <f>ROUND(E79*F79,2)</f>
        <v>0</v>
      </c>
      <c r="H79" s="188"/>
      <c r="I79" s="189">
        <f>ROUND(E79*H79,2)</f>
        <v>0</v>
      </c>
      <c r="J79" s="188"/>
      <c r="K79" s="189">
        <f>ROUND(E79*J79,2)</f>
        <v>0</v>
      </c>
      <c r="L79" s="189">
        <v>21</v>
      </c>
      <c r="M79" s="189">
        <f>G79*(1+L79/100)</f>
        <v>0</v>
      </c>
      <c r="N79" s="189">
        <v>4.0000000000000002E-4</v>
      </c>
      <c r="O79" s="189">
        <f>ROUND(E79*N79,2)</f>
        <v>0</v>
      </c>
      <c r="P79" s="189">
        <v>0</v>
      </c>
      <c r="Q79" s="189">
        <f>ROUND(E79*P79,2)</f>
        <v>0</v>
      </c>
      <c r="R79" s="189" t="s">
        <v>134</v>
      </c>
      <c r="S79" s="189" t="s">
        <v>99</v>
      </c>
      <c r="T79" s="190" t="s">
        <v>99</v>
      </c>
      <c r="U79" s="163">
        <v>0.124</v>
      </c>
      <c r="V79" s="163">
        <f>ROUND(E79*U79,2)</f>
        <v>0.74</v>
      </c>
      <c r="W79" s="163"/>
      <c r="X79" s="163" t="s">
        <v>100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101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77">
        <v>38</v>
      </c>
      <c r="B80" s="178" t="s">
        <v>207</v>
      </c>
      <c r="C80" s="196" t="s">
        <v>208</v>
      </c>
      <c r="D80" s="179" t="s">
        <v>104</v>
      </c>
      <c r="E80" s="180">
        <v>50</v>
      </c>
      <c r="F80" s="181"/>
      <c r="G80" s="182">
        <f>ROUND(E80*F80,2)</f>
        <v>0</v>
      </c>
      <c r="H80" s="181"/>
      <c r="I80" s="182">
        <f>ROUND(E80*H80,2)</f>
        <v>0</v>
      </c>
      <c r="J80" s="181"/>
      <c r="K80" s="182">
        <f>ROUND(E80*J80,2)</f>
        <v>0</v>
      </c>
      <c r="L80" s="182">
        <v>21</v>
      </c>
      <c r="M80" s="182">
        <f>G80*(1+L80/100)</f>
        <v>0</v>
      </c>
      <c r="N80" s="182">
        <v>1.9000000000000001E-4</v>
      </c>
      <c r="O80" s="182">
        <f>ROUND(E80*N80,2)</f>
        <v>0.01</v>
      </c>
      <c r="P80" s="182">
        <v>0</v>
      </c>
      <c r="Q80" s="182">
        <f>ROUND(E80*P80,2)</f>
        <v>0</v>
      </c>
      <c r="R80" s="182" t="s">
        <v>134</v>
      </c>
      <c r="S80" s="182" t="s">
        <v>99</v>
      </c>
      <c r="T80" s="183" t="s">
        <v>99</v>
      </c>
      <c r="U80" s="163">
        <v>8.3000000000000004E-2</v>
      </c>
      <c r="V80" s="163">
        <f>ROUND(E80*U80,2)</f>
        <v>4.1500000000000004</v>
      </c>
      <c r="W80" s="163"/>
      <c r="X80" s="163" t="s">
        <v>100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101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62" t="s">
        <v>209</v>
      </c>
      <c r="D81" s="263"/>
      <c r="E81" s="263"/>
      <c r="F81" s="263"/>
      <c r="G81" s="2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3"/>
      <c r="Z81" s="153"/>
      <c r="AA81" s="153"/>
      <c r="AB81" s="153"/>
      <c r="AC81" s="153"/>
      <c r="AD81" s="153"/>
      <c r="AE81" s="153"/>
      <c r="AF81" s="153"/>
      <c r="AG81" s="153" t="s">
        <v>107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7">
        <v>39</v>
      </c>
      <c r="B82" s="178" t="s">
        <v>210</v>
      </c>
      <c r="C82" s="196" t="s">
        <v>211</v>
      </c>
      <c r="D82" s="179" t="s">
        <v>104</v>
      </c>
      <c r="E82" s="180">
        <v>2</v>
      </c>
      <c r="F82" s="181"/>
      <c r="G82" s="182">
        <f>ROUND(E82*F82,2)</f>
        <v>0</v>
      </c>
      <c r="H82" s="181"/>
      <c r="I82" s="182">
        <f>ROUND(E82*H82,2)</f>
        <v>0</v>
      </c>
      <c r="J82" s="181"/>
      <c r="K82" s="182">
        <f>ROUND(E82*J82,2)</f>
        <v>0</v>
      </c>
      <c r="L82" s="182">
        <v>21</v>
      </c>
      <c r="M82" s="182">
        <f>G82*(1+L82/100)</f>
        <v>0</v>
      </c>
      <c r="N82" s="182">
        <v>1.6000000000000001E-4</v>
      </c>
      <c r="O82" s="182">
        <f>ROUND(E82*N82,2)</f>
        <v>0</v>
      </c>
      <c r="P82" s="182">
        <v>0</v>
      </c>
      <c r="Q82" s="182">
        <f>ROUND(E82*P82,2)</f>
        <v>0</v>
      </c>
      <c r="R82" s="182" t="s">
        <v>134</v>
      </c>
      <c r="S82" s="182" t="s">
        <v>99</v>
      </c>
      <c r="T82" s="183" t="s">
        <v>99</v>
      </c>
      <c r="U82" s="163">
        <v>0.16500000000000001</v>
      </c>
      <c r="V82" s="163">
        <f>ROUND(E82*U82,2)</f>
        <v>0.33</v>
      </c>
      <c r="W82" s="163"/>
      <c r="X82" s="163" t="s">
        <v>100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101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62" t="s">
        <v>212</v>
      </c>
      <c r="D83" s="263"/>
      <c r="E83" s="263"/>
      <c r="F83" s="263"/>
      <c r="G83" s="2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3"/>
      <c r="Z83" s="153"/>
      <c r="AA83" s="153"/>
      <c r="AB83" s="153"/>
      <c r="AC83" s="153"/>
      <c r="AD83" s="153"/>
      <c r="AE83" s="153"/>
      <c r="AF83" s="153"/>
      <c r="AG83" s="153" t="s">
        <v>107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7">
        <v>40</v>
      </c>
      <c r="B84" s="178" t="s">
        <v>213</v>
      </c>
      <c r="C84" s="196" t="s">
        <v>214</v>
      </c>
      <c r="D84" s="179" t="s">
        <v>104</v>
      </c>
      <c r="E84" s="180">
        <v>2</v>
      </c>
      <c r="F84" s="181"/>
      <c r="G84" s="182">
        <f>ROUND(E84*F84,2)</f>
        <v>0</v>
      </c>
      <c r="H84" s="181"/>
      <c r="I84" s="182">
        <f>ROUND(E84*H84,2)</f>
        <v>0</v>
      </c>
      <c r="J84" s="181"/>
      <c r="K84" s="182">
        <f>ROUND(E84*J84,2)</f>
        <v>0</v>
      </c>
      <c r="L84" s="182">
        <v>21</v>
      </c>
      <c r="M84" s="182">
        <f>G84*(1+L84/100)</f>
        <v>0</v>
      </c>
      <c r="N84" s="182">
        <v>2.5000000000000001E-4</v>
      </c>
      <c r="O84" s="182">
        <f>ROUND(E84*N84,2)</f>
        <v>0</v>
      </c>
      <c r="P84" s="182">
        <v>0</v>
      </c>
      <c r="Q84" s="182">
        <f>ROUND(E84*P84,2)</f>
        <v>0</v>
      </c>
      <c r="R84" s="182" t="s">
        <v>134</v>
      </c>
      <c r="S84" s="182" t="s">
        <v>99</v>
      </c>
      <c r="T84" s="183" t="s">
        <v>99</v>
      </c>
      <c r="U84" s="163">
        <v>0.20699999999999999</v>
      </c>
      <c r="V84" s="163">
        <f>ROUND(E84*U84,2)</f>
        <v>0.41</v>
      </c>
      <c r="W84" s="163"/>
      <c r="X84" s="163" t="s">
        <v>100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101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262" t="s">
        <v>212</v>
      </c>
      <c r="D85" s="263"/>
      <c r="E85" s="263"/>
      <c r="F85" s="263"/>
      <c r="G85" s="2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53"/>
      <c r="Z85" s="153"/>
      <c r="AA85" s="153"/>
      <c r="AB85" s="153"/>
      <c r="AC85" s="153"/>
      <c r="AD85" s="153"/>
      <c r="AE85" s="153"/>
      <c r="AF85" s="153"/>
      <c r="AG85" s="153" t="s">
        <v>107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7">
        <v>41</v>
      </c>
      <c r="B86" s="178" t="s">
        <v>215</v>
      </c>
      <c r="C86" s="196" t="s">
        <v>216</v>
      </c>
      <c r="D86" s="179" t="s">
        <v>104</v>
      </c>
      <c r="E86" s="180">
        <v>10</v>
      </c>
      <c r="F86" s="181"/>
      <c r="G86" s="182">
        <f>ROUND(E86*F86,2)</f>
        <v>0</v>
      </c>
      <c r="H86" s="181"/>
      <c r="I86" s="182">
        <f>ROUND(E86*H86,2)</f>
        <v>0</v>
      </c>
      <c r="J86" s="181"/>
      <c r="K86" s="182">
        <f>ROUND(E86*J86,2)</f>
        <v>0</v>
      </c>
      <c r="L86" s="182">
        <v>21</v>
      </c>
      <c r="M86" s="182">
        <f>G86*(1+L86/100)</f>
        <v>0</v>
      </c>
      <c r="N86" s="182">
        <v>4.6000000000000001E-4</v>
      </c>
      <c r="O86" s="182">
        <f>ROUND(E86*N86,2)</f>
        <v>0</v>
      </c>
      <c r="P86" s="182">
        <v>0</v>
      </c>
      <c r="Q86" s="182">
        <f>ROUND(E86*P86,2)</f>
        <v>0</v>
      </c>
      <c r="R86" s="182" t="s">
        <v>134</v>
      </c>
      <c r="S86" s="182" t="s">
        <v>99</v>
      </c>
      <c r="T86" s="183" t="s">
        <v>99</v>
      </c>
      <c r="U86" s="163">
        <v>0.22700000000000001</v>
      </c>
      <c r="V86" s="163">
        <f>ROUND(E86*U86,2)</f>
        <v>2.27</v>
      </c>
      <c r="W86" s="163"/>
      <c r="X86" s="163" t="s">
        <v>100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101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62" t="s">
        <v>212</v>
      </c>
      <c r="D87" s="263"/>
      <c r="E87" s="263"/>
      <c r="F87" s="263"/>
      <c r="G87" s="2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53"/>
      <c r="Z87" s="153"/>
      <c r="AA87" s="153"/>
      <c r="AB87" s="153"/>
      <c r="AC87" s="153"/>
      <c r="AD87" s="153"/>
      <c r="AE87" s="153"/>
      <c r="AF87" s="153"/>
      <c r="AG87" s="153" t="s">
        <v>107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7">
        <v>42</v>
      </c>
      <c r="B88" s="178" t="s">
        <v>217</v>
      </c>
      <c r="C88" s="196" t="s">
        <v>218</v>
      </c>
      <c r="D88" s="179" t="s">
        <v>104</v>
      </c>
      <c r="E88" s="180">
        <v>3</v>
      </c>
      <c r="F88" s="181"/>
      <c r="G88" s="182">
        <f>ROUND(E88*F88,2)</f>
        <v>0</v>
      </c>
      <c r="H88" s="181"/>
      <c r="I88" s="182">
        <f>ROUND(E88*H88,2)</f>
        <v>0</v>
      </c>
      <c r="J88" s="181"/>
      <c r="K88" s="182">
        <f>ROUND(E88*J88,2)</f>
        <v>0</v>
      </c>
      <c r="L88" s="182">
        <v>21</v>
      </c>
      <c r="M88" s="182">
        <f>G88*(1+L88/100)</f>
        <v>0</v>
      </c>
      <c r="N88" s="182">
        <v>5.5999999999999995E-4</v>
      </c>
      <c r="O88" s="182">
        <f>ROUND(E88*N88,2)</f>
        <v>0</v>
      </c>
      <c r="P88" s="182">
        <v>0</v>
      </c>
      <c r="Q88" s="182">
        <f>ROUND(E88*P88,2)</f>
        <v>0</v>
      </c>
      <c r="R88" s="182" t="s">
        <v>134</v>
      </c>
      <c r="S88" s="182" t="s">
        <v>99</v>
      </c>
      <c r="T88" s="183" t="s">
        <v>99</v>
      </c>
      <c r="U88" s="163">
        <v>0.26900000000000002</v>
      </c>
      <c r="V88" s="163">
        <f>ROUND(E88*U88,2)</f>
        <v>0.81</v>
      </c>
      <c r="W88" s="163"/>
      <c r="X88" s="163" t="s">
        <v>100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101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262" t="s">
        <v>212</v>
      </c>
      <c r="D89" s="263"/>
      <c r="E89" s="263"/>
      <c r="F89" s="263"/>
      <c r="G89" s="2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53"/>
      <c r="Z89" s="153"/>
      <c r="AA89" s="153"/>
      <c r="AB89" s="153"/>
      <c r="AC89" s="153"/>
      <c r="AD89" s="153"/>
      <c r="AE89" s="153"/>
      <c r="AF89" s="153"/>
      <c r="AG89" s="153" t="s">
        <v>107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77">
        <v>43</v>
      </c>
      <c r="B90" s="178" t="s">
        <v>219</v>
      </c>
      <c r="C90" s="196" t="s">
        <v>220</v>
      </c>
      <c r="D90" s="179" t="s">
        <v>104</v>
      </c>
      <c r="E90" s="180">
        <v>88</v>
      </c>
      <c r="F90" s="181"/>
      <c r="G90" s="182">
        <f>ROUND(E90*F90,2)</f>
        <v>0</v>
      </c>
      <c r="H90" s="181"/>
      <c r="I90" s="182">
        <f>ROUND(E90*H90,2)</f>
        <v>0</v>
      </c>
      <c r="J90" s="181"/>
      <c r="K90" s="182">
        <f>ROUND(E90*J90,2)</f>
        <v>0</v>
      </c>
      <c r="L90" s="182">
        <v>21</v>
      </c>
      <c r="M90" s="182">
        <f>G90*(1+L90/100)</f>
        <v>0</v>
      </c>
      <c r="N90" s="182">
        <v>2.4000000000000001E-4</v>
      </c>
      <c r="O90" s="182">
        <f>ROUND(E90*N90,2)</f>
        <v>0.02</v>
      </c>
      <c r="P90" s="182">
        <v>0</v>
      </c>
      <c r="Q90" s="182">
        <f>ROUND(E90*P90,2)</f>
        <v>0</v>
      </c>
      <c r="R90" s="182" t="s">
        <v>134</v>
      </c>
      <c r="S90" s="182" t="s">
        <v>99</v>
      </c>
      <c r="T90" s="183" t="s">
        <v>99</v>
      </c>
      <c r="U90" s="163">
        <v>0.27800000000000002</v>
      </c>
      <c r="V90" s="163">
        <f>ROUND(E90*U90,2)</f>
        <v>24.46</v>
      </c>
      <c r="W90" s="163"/>
      <c r="X90" s="163" t="s">
        <v>100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101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262" t="s">
        <v>221</v>
      </c>
      <c r="D91" s="263"/>
      <c r="E91" s="263"/>
      <c r="F91" s="263"/>
      <c r="G91" s="2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53"/>
      <c r="Z91" s="153"/>
      <c r="AA91" s="153"/>
      <c r="AB91" s="153"/>
      <c r="AC91" s="153"/>
      <c r="AD91" s="153"/>
      <c r="AE91" s="153"/>
      <c r="AF91" s="153"/>
      <c r="AG91" s="153" t="s">
        <v>107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7" t="s">
        <v>222</v>
      </c>
      <c r="D92" s="168"/>
      <c r="E92" s="169">
        <v>8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53"/>
      <c r="Z92" s="153"/>
      <c r="AA92" s="153"/>
      <c r="AB92" s="153"/>
      <c r="AC92" s="153"/>
      <c r="AD92" s="153"/>
      <c r="AE92" s="153"/>
      <c r="AF92" s="153"/>
      <c r="AG92" s="153" t="s">
        <v>115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197" t="s">
        <v>223</v>
      </c>
      <c r="D93" s="168"/>
      <c r="E93" s="169">
        <v>40</v>
      </c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3"/>
      <c r="Z93" s="153"/>
      <c r="AA93" s="153"/>
      <c r="AB93" s="153"/>
      <c r="AC93" s="153"/>
      <c r="AD93" s="153"/>
      <c r="AE93" s="153"/>
      <c r="AF93" s="153"/>
      <c r="AG93" s="153" t="s">
        <v>115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7" t="s">
        <v>224</v>
      </c>
      <c r="D94" s="168"/>
      <c r="E94" s="169">
        <v>40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3"/>
      <c r="Z94" s="153"/>
      <c r="AA94" s="153"/>
      <c r="AB94" s="153"/>
      <c r="AC94" s="153"/>
      <c r="AD94" s="153"/>
      <c r="AE94" s="153"/>
      <c r="AF94" s="153"/>
      <c r="AG94" s="153" t="s">
        <v>115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84">
        <v>44</v>
      </c>
      <c r="B95" s="185" t="s">
        <v>225</v>
      </c>
      <c r="C95" s="195" t="s">
        <v>226</v>
      </c>
      <c r="D95" s="186" t="s">
        <v>97</v>
      </c>
      <c r="E95" s="187">
        <v>64</v>
      </c>
      <c r="F95" s="188"/>
      <c r="G95" s="189">
        <f>ROUND(E95*F95,2)</f>
        <v>0</v>
      </c>
      <c r="H95" s="188"/>
      <c r="I95" s="189">
        <f>ROUND(E95*H95,2)</f>
        <v>0</v>
      </c>
      <c r="J95" s="188"/>
      <c r="K95" s="189">
        <f>ROUND(E95*J95,2)</f>
        <v>0</v>
      </c>
      <c r="L95" s="189">
        <v>21</v>
      </c>
      <c r="M95" s="189">
        <f>G95*(1+L95/100)</f>
        <v>0</v>
      </c>
      <c r="N95" s="189">
        <v>2.7999999999999998E-4</v>
      </c>
      <c r="O95" s="189">
        <f>ROUND(E95*N95,2)</f>
        <v>0.02</v>
      </c>
      <c r="P95" s="189">
        <v>0</v>
      </c>
      <c r="Q95" s="189">
        <f>ROUND(E95*P95,2)</f>
        <v>0</v>
      </c>
      <c r="R95" s="189" t="s">
        <v>227</v>
      </c>
      <c r="S95" s="189" t="s">
        <v>99</v>
      </c>
      <c r="T95" s="190" t="s">
        <v>99</v>
      </c>
      <c r="U95" s="163">
        <v>0.307</v>
      </c>
      <c r="V95" s="163">
        <f>ROUND(E95*U95,2)</f>
        <v>19.649999999999999</v>
      </c>
      <c r="W95" s="163"/>
      <c r="X95" s="163" t="s">
        <v>100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101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77">
        <v>45</v>
      </c>
      <c r="B96" s="178" t="s">
        <v>228</v>
      </c>
      <c r="C96" s="196" t="s">
        <v>229</v>
      </c>
      <c r="D96" s="179" t="s">
        <v>97</v>
      </c>
      <c r="E96" s="180">
        <v>64</v>
      </c>
      <c r="F96" s="181"/>
      <c r="G96" s="182">
        <f>ROUND(E96*F96,2)</f>
        <v>0</v>
      </c>
      <c r="H96" s="181"/>
      <c r="I96" s="182">
        <f>ROUND(E96*H96,2)</f>
        <v>0</v>
      </c>
      <c r="J96" s="181"/>
      <c r="K96" s="182">
        <f>ROUND(E96*J96,2)</f>
        <v>0</v>
      </c>
      <c r="L96" s="182">
        <v>21</v>
      </c>
      <c r="M96" s="182">
        <f>G96*(1+L96/100)</f>
        <v>0</v>
      </c>
      <c r="N96" s="182">
        <v>8.0000000000000007E-5</v>
      </c>
      <c r="O96" s="182">
        <f>ROUND(E96*N96,2)</f>
        <v>0.01</v>
      </c>
      <c r="P96" s="182">
        <v>0</v>
      </c>
      <c r="Q96" s="182">
        <f>ROUND(E96*P96,2)</f>
        <v>0</v>
      </c>
      <c r="R96" s="182" t="s">
        <v>227</v>
      </c>
      <c r="S96" s="182" t="s">
        <v>99</v>
      </c>
      <c r="T96" s="183" t="s">
        <v>99</v>
      </c>
      <c r="U96" s="163">
        <v>0.156</v>
      </c>
      <c r="V96" s="163">
        <f>ROUND(E96*U96,2)</f>
        <v>9.98</v>
      </c>
      <c r="W96" s="163"/>
      <c r="X96" s="163" t="s">
        <v>100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101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7" t="s">
        <v>230</v>
      </c>
      <c r="D97" s="168"/>
      <c r="E97" s="169">
        <v>64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3"/>
      <c r="Z97" s="153"/>
      <c r="AA97" s="153"/>
      <c r="AB97" s="153"/>
      <c r="AC97" s="153"/>
      <c r="AD97" s="153"/>
      <c r="AE97" s="153"/>
      <c r="AF97" s="153"/>
      <c r="AG97" s="153" t="s">
        <v>115</v>
      </c>
      <c r="AH97" s="153">
        <v>5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77">
        <v>46</v>
      </c>
      <c r="B98" s="178" t="s">
        <v>231</v>
      </c>
      <c r="C98" s="196" t="s">
        <v>232</v>
      </c>
      <c r="D98" s="179" t="s">
        <v>112</v>
      </c>
      <c r="E98" s="180">
        <v>511</v>
      </c>
      <c r="F98" s="181"/>
      <c r="G98" s="182">
        <f>ROUND(E98*F98,2)</f>
        <v>0</v>
      </c>
      <c r="H98" s="181"/>
      <c r="I98" s="182">
        <f>ROUND(E98*H98,2)</f>
        <v>0</v>
      </c>
      <c r="J98" s="181"/>
      <c r="K98" s="182">
        <f>ROUND(E98*J98,2)</f>
        <v>0</v>
      </c>
      <c r="L98" s="182">
        <v>21</v>
      </c>
      <c r="M98" s="182">
        <f>G98*(1+L98/100)</f>
        <v>0</v>
      </c>
      <c r="N98" s="182">
        <v>6.9999999999999994E-5</v>
      </c>
      <c r="O98" s="182">
        <f>ROUND(E98*N98,2)</f>
        <v>0.04</v>
      </c>
      <c r="P98" s="182">
        <v>0</v>
      </c>
      <c r="Q98" s="182">
        <f>ROUND(E98*P98,2)</f>
        <v>0</v>
      </c>
      <c r="R98" s="182" t="s">
        <v>227</v>
      </c>
      <c r="S98" s="182" t="s">
        <v>99</v>
      </c>
      <c r="T98" s="183" t="s">
        <v>99</v>
      </c>
      <c r="U98" s="163">
        <v>8.6999999999999994E-2</v>
      </c>
      <c r="V98" s="163">
        <f>ROUND(E98*U98,2)</f>
        <v>44.46</v>
      </c>
      <c r="W98" s="163"/>
      <c r="X98" s="163" t="s">
        <v>100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101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264" t="s">
        <v>233</v>
      </c>
      <c r="D99" s="265"/>
      <c r="E99" s="265"/>
      <c r="F99" s="265"/>
      <c r="G99" s="265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3"/>
      <c r="Z99" s="153"/>
      <c r="AA99" s="153"/>
      <c r="AB99" s="153"/>
      <c r="AC99" s="153"/>
      <c r="AD99" s="153"/>
      <c r="AE99" s="153"/>
      <c r="AF99" s="153"/>
      <c r="AG99" s="153" t="s">
        <v>234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7" t="s">
        <v>159</v>
      </c>
      <c r="D100" s="168"/>
      <c r="E100" s="169">
        <v>28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115</v>
      </c>
      <c r="AH100" s="153">
        <v>5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7" t="s">
        <v>160</v>
      </c>
      <c r="D101" s="168"/>
      <c r="E101" s="169">
        <v>158</v>
      </c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115</v>
      </c>
      <c r="AH101" s="153">
        <v>5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197" t="s">
        <v>161</v>
      </c>
      <c r="D102" s="168"/>
      <c r="E102" s="169">
        <v>102</v>
      </c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115</v>
      </c>
      <c r="AH102" s="153">
        <v>5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7" t="s">
        <v>162</v>
      </c>
      <c r="D103" s="168"/>
      <c r="E103" s="169">
        <v>36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115</v>
      </c>
      <c r="AH103" s="153">
        <v>5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7" t="s">
        <v>165</v>
      </c>
      <c r="D104" s="168"/>
      <c r="E104" s="169">
        <v>72</v>
      </c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115</v>
      </c>
      <c r="AH104" s="153">
        <v>5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7" t="s">
        <v>129</v>
      </c>
      <c r="D105" s="168"/>
      <c r="E105" s="169">
        <v>115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115</v>
      </c>
      <c r="AH105" s="153">
        <v>5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77">
        <v>47</v>
      </c>
      <c r="B106" s="178" t="s">
        <v>235</v>
      </c>
      <c r="C106" s="196" t="s">
        <v>236</v>
      </c>
      <c r="D106" s="179" t="s">
        <v>112</v>
      </c>
      <c r="E106" s="180">
        <v>230</v>
      </c>
      <c r="F106" s="181"/>
      <c r="G106" s="182">
        <f>ROUND(E106*F106,2)</f>
        <v>0</v>
      </c>
      <c r="H106" s="181"/>
      <c r="I106" s="182">
        <f>ROUND(E106*H106,2)</f>
        <v>0</v>
      </c>
      <c r="J106" s="181"/>
      <c r="K106" s="182">
        <f>ROUND(E106*J106,2)</f>
        <v>0</v>
      </c>
      <c r="L106" s="182">
        <v>21</v>
      </c>
      <c r="M106" s="182">
        <f>G106*(1+L106/100)</f>
        <v>0</v>
      </c>
      <c r="N106" s="182">
        <v>9.0000000000000006E-5</v>
      </c>
      <c r="O106" s="182">
        <f>ROUND(E106*N106,2)</f>
        <v>0.02</v>
      </c>
      <c r="P106" s="182">
        <v>0</v>
      </c>
      <c r="Q106" s="182">
        <f>ROUND(E106*P106,2)</f>
        <v>0</v>
      </c>
      <c r="R106" s="182" t="s">
        <v>227</v>
      </c>
      <c r="S106" s="182" t="s">
        <v>99</v>
      </c>
      <c r="T106" s="183" t="s">
        <v>99</v>
      </c>
      <c r="U106" s="163">
        <v>0.10299999999999999</v>
      </c>
      <c r="V106" s="163">
        <f>ROUND(E106*U106,2)</f>
        <v>23.69</v>
      </c>
      <c r="W106" s="163"/>
      <c r="X106" s="163" t="s">
        <v>100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101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264" t="s">
        <v>233</v>
      </c>
      <c r="D107" s="265"/>
      <c r="E107" s="265"/>
      <c r="F107" s="265"/>
      <c r="G107" s="265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234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7" t="s">
        <v>130</v>
      </c>
      <c r="D108" s="168"/>
      <c r="E108" s="169">
        <v>230</v>
      </c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115</v>
      </c>
      <c r="AH108" s="153">
        <v>5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77">
        <v>48</v>
      </c>
      <c r="B109" s="178" t="s">
        <v>237</v>
      </c>
      <c r="C109" s="196" t="s">
        <v>238</v>
      </c>
      <c r="D109" s="179" t="s">
        <v>239</v>
      </c>
      <c r="E109" s="180">
        <v>1</v>
      </c>
      <c r="F109" s="181"/>
      <c r="G109" s="182">
        <f>ROUND(E109*F109,2)</f>
        <v>0</v>
      </c>
      <c r="H109" s="181"/>
      <c r="I109" s="182">
        <f>ROUND(E109*H109,2)</f>
        <v>0</v>
      </c>
      <c r="J109" s="181"/>
      <c r="K109" s="182">
        <f>ROUND(E109*J109,2)</f>
        <v>0</v>
      </c>
      <c r="L109" s="182">
        <v>21</v>
      </c>
      <c r="M109" s="182">
        <f>G109*(1+L109/100)</f>
        <v>0</v>
      </c>
      <c r="N109" s="182">
        <v>0</v>
      </c>
      <c r="O109" s="182">
        <f>ROUND(E109*N109,2)</f>
        <v>0</v>
      </c>
      <c r="P109" s="182">
        <v>0</v>
      </c>
      <c r="Q109" s="182">
        <f>ROUND(E109*P109,2)</f>
        <v>0</v>
      </c>
      <c r="R109" s="182"/>
      <c r="S109" s="182" t="s">
        <v>240</v>
      </c>
      <c r="T109" s="183" t="s">
        <v>241</v>
      </c>
      <c r="U109" s="163">
        <v>0</v>
      </c>
      <c r="V109" s="163">
        <f>ROUND(E109*U109,2)</f>
        <v>0</v>
      </c>
      <c r="W109" s="163"/>
      <c r="X109" s="163" t="s">
        <v>100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101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60"/>
      <c r="B110" s="161"/>
      <c r="C110" s="262" t="s">
        <v>781</v>
      </c>
      <c r="D110" s="263"/>
      <c r="E110" s="263"/>
      <c r="F110" s="263"/>
      <c r="G110" s="2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107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91" t="str">
        <f>C110</f>
        <v>pracovní bod  Q=6,5m3/h;  H=65 kPa;  U=230V;  P=333W;  I=1,55A; Teplota čerpadné kapaliny -10 až +110°C, stavební délka 220mm, povel na chod signálem, signalizace chodu a poruchy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60" t="s">
        <v>242</v>
      </c>
      <c r="D111" s="261"/>
      <c r="E111" s="261"/>
      <c r="F111" s="261"/>
      <c r="G111" s="261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107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60" t="s">
        <v>243</v>
      </c>
      <c r="D112" s="261"/>
      <c r="E112" s="261"/>
      <c r="F112" s="261"/>
      <c r="G112" s="261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107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77">
        <v>49</v>
      </c>
      <c r="B113" s="178" t="s">
        <v>244</v>
      </c>
      <c r="C113" s="196" t="s">
        <v>245</v>
      </c>
      <c r="D113" s="179" t="s">
        <v>239</v>
      </c>
      <c r="E113" s="180">
        <v>1</v>
      </c>
      <c r="F113" s="181"/>
      <c r="G113" s="182">
        <f>ROUND(E113*F113,2)</f>
        <v>0</v>
      </c>
      <c r="H113" s="181"/>
      <c r="I113" s="182">
        <f>ROUND(E113*H113,2)</f>
        <v>0</v>
      </c>
      <c r="J113" s="181"/>
      <c r="K113" s="182">
        <f>ROUND(E113*J113,2)</f>
        <v>0</v>
      </c>
      <c r="L113" s="182">
        <v>21</v>
      </c>
      <c r="M113" s="182">
        <f>G113*(1+L113/100)</f>
        <v>0</v>
      </c>
      <c r="N113" s="182">
        <v>0</v>
      </c>
      <c r="O113" s="182">
        <f>ROUND(E113*N113,2)</f>
        <v>0</v>
      </c>
      <c r="P113" s="182">
        <v>0</v>
      </c>
      <c r="Q113" s="182">
        <f>ROUND(E113*P113,2)</f>
        <v>0</v>
      </c>
      <c r="R113" s="182"/>
      <c r="S113" s="182" t="s">
        <v>240</v>
      </c>
      <c r="T113" s="183" t="s">
        <v>241</v>
      </c>
      <c r="U113" s="163">
        <v>0</v>
      </c>
      <c r="V113" s="163">
        <f>ROUND(E113*U113,2)</f>
        <v>0</v>
      </c>
      <c r="W113" s="163"/>
      <c r="X113" s="163" t="s">
        <v>100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101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60"/>
      <c r="B114" s="161"/>
      <c r="C114" s="262" t="s">
        <v>246</v>
      </c>
      <c r="D114" s="263"/>
      <c r="E114" s="263"/>
      <c r="F114" s="263"/>
      <c r="G114" s="2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107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91" t="str">
        <f>C114</f>
        <v>pracovní bod  Q=9,5m3/h;  H=85 kPa;  U=230V;  P=427W;  I=1,96A; Teplota čerpadné kapaliny -10 až +110°C, stavební délka 250mm, povel na chod signálem, signalizace chodu a poruchy</v>
      </c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260" t="s">
        <v>782</v>
      </c>
      <c r="D115" s="261"/>
      <c r="E115" s="261"/>
      <c r="F115" s="261"/>
      <c r="G115" s="261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107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260" t="s">
        <v>247</v>
      </c>
      <c r="D116" s="261"/>
      <c r="E116" s="261"/>
      <c r="F116" s="261"/>
      <c r="G116" s="261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107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77">
        <v>50</v>
      </c>
      <c r="B117" s="178" t="s">
        <v>248</v>
      </c>
      <c r="C117" s="196" t="s">
        <v>249</v>
      </c>
      <c r="D117" s="179" t="s">
        <v>239</v>
      </c>
      <c r="E117" s="180">
        <v>17</v>
      </c>
      <c r="F117" s="181"/>
      <c r="G117" s="182">
        <f>ROUND(E117*F117,2)</f>
        <v>0</v>
      </c>
      <c r="H117" s="181"/>
      <c r="I117" s="182">
        <f>ROUND(E117*H117,2)</f>
        <v>0</v>
      </c>
      <c r="J117" s="181"/>
      <c r="K117" s="182">
        <f>ROUND(E117*J117,2)</f>
        <v>0</v>
      </c>
      <c r="L117" s="182">
        <v>21</v>
      </c>
      <c r="M117" s="182">
        <f>G117*(1+L117/100)</f>
        <v>0</v>
      </c>
      <c r="N117" s="182">
        <v>0</v>
      </c>
      <c r="O117" s="182">
        <f>ROUND(E117*N117,2)</f>
        <v>0</v>
      </c>
      <c r="P117" s="182">
        <v>0</v>
      </c>
      <c r="Q117" s="182">
        <f>ROUND(E117*P117,2)</f>
        <v>0</v>
      </c>
      <c r="R117" s="182"/>
      <c r="S117" s="182" t="s">
        <v>240</v>
      </c>
      <c r="T117" s="183" t="s">
        <v>241</v>
      </c>
      <c r="U117" s="163">
        <v>0</v>
      </c>
      <c r="V117" s="163">
        <f>ROUND(E117*U117,2)</f>
        <v>0</v>
      </c>
      <c r="W117" s="163"/>
      <c r="X117" s="163" t="s">
        <v>100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101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2.5" outlineLevel="1" x14ac:dyDescent="0.2">
      <c r="A118" s="160"/>
      <c r="B118" s="161"/>
      <c r="C118" s="262" t="s">
        <v>783</v>
      </c>
      <c r="D118" s="263"/>
      <c r="E118" s="263"/>
      <c r="F118" s="263"/>
      <c r="G118" s="2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107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91" t="str">
        <f>C118</f>
        <v>pracovní bod Q=0,15 - 1,5 m3/h;  H=27,5 kPa;  U=230V;  P=45W;  I=0,42A; Teplota čerpadné kapaliny -10 až +110°C, stavební délka 130mm                                                       včetně:- 2 ks šroubení  G 6/4"</v>
      </c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/>
      <c r="B119" s="161"/>
      <c r="C119" s="260" t="s">
        <v>250</v>
      </c>
      <c r="D119" s="261"/>
      <c r="E119" s="261"/>
      <c r="F119" s="261"/>
      <c r="G119" s="261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107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84">
        <v>51</v>
      </c>
      <c r="B120" s="185" t="s">
        <v>251</v>
      </c>
      <c r="C120" s="195" t="s">
        <v>252</v>
      </c>
      <c r="D120" s="186" t="s">
        <v>239</v>
      </c>
      <c r="E120" s="187">
        <v>19</v>
      </c>
      <c r="F120" s="188"/>
      <c r="G120" s="189">
        <f>ROUND(E120*F120,2)</f>
        <v>0</v>
      </c>
      <c r="H120" s="188"/>
      <c r="I120" s="189">
        <f>ROUND(E120*H120,2)</f>
        <v>0</v>
      </c>
      <c r="J120" s="188"/>
      <c r="K120" s="189">
        <f>ROUND(E120*J120,2)</f>
        <v>0</v>
      </c>
      <c r="L120" s="189">
        <v>21</v>
      </c>
      <c r="M120" s="189">
        <f>G120*(1+L120/100)</f>
        <v>0</v>
      </c>
      <c r="N120" s="189">
        <v>0</v>
      </c>
      <c r="O120" s="189">
        <f>ROUND(E120*N120,2)</f>
        <v>0</v>
      </c>
      <c r="P120" s="189">
        <v>0</v>
      </c>
      <c r="Q120" s="189">
        <f>ROUND(E120*P120,2)</f>
        <v>0</v>
      </c>
      <c r="R120" s="189"/>
      <c r="S120" s="189" t="s">
        <v>240</v>
      </c>
      <c r="T120" s="190" t="s">
        <v>241</v>
      </c>
      <c r="U120" s="163">
        <v>0</v>
      </c>
      <c r="V120" s="163">
        <f>ROUND(E120*U120,2)</f>
        <v>0</v>
      </c>
      <c r="W120" s="163"/>
      <c r="X120" s="163" t="s">
        <v>100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101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77">
        <v>52</v>
      </c>
      <c r="B121" s="178" t="s">
        <v>253</v>
      </c>
      <c r="C121" s="196" t="s">
        <v>254</v>
      </c>
      <c r="D121" s="179" t="s">
        <v>239</v>
      </c>
      <c r="E121" s="180">
        <v>1</v>
      </c>
      <c r="F121" s="181"/>
      <c r="G121" s="182">
        <f>ROUND(E121*F121,2)</f>
        <v>0</v>
      </c>
      <c r="H121" s="181"/>
      <c r="I121" s="182">
        <f>ROUND(E121*H121,2)</f>
        <v>0</v>
      </c>
      <c r="J121" s="181"/>
      <c r="K121" s="182">
        <f>ROUND(E121*J121,2)</f>
        <v>0</v>
      </c>
      <c r="L121" s="182">
        <v>21</v>
      </c>
      <c r="M121" s="182">
        <f>G121*(1+L121/100)</f>
        <v>0</v>
      </c>
      <c r="N121" s="182">
        <v>0</v>
      </c>
      <c r="O121" s="182">
        <f>ROUND(E121*N121,2)</f>
        <v>0</v>
      </c>
      <c r="P121" s="182">
        <v>0</v>
      </c>
      <c r="Q121" s="182">
        <f>ROUND(E121*P121,2)</f>
        <v>0</v>
      </c>
      <c r="R121" s="182"/>
      <c r="S121" s="182" t="s">
        <v>240</v>
      </c>
      <c r="T121" s="183" t="s">
        <v>241</v>
      </c>
      <c r="U121" s="163">
        <v>0</v>
      </c>
      <c r="V121" s="163">
        <f>ROUND(E121*U121,2)</f>
        <v>0</v>
      </c>
      <c r="W121" s="163"/>
      <c r="X121" s="163" t="s">
        <v>100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101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62" t="s">
        <v>255</v>
      </c>
      <c r="D122" s="263"/>
      <c r="E122" s="263"/>
      <c r="F122" s="263"/>
      <c r="G122" s="2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107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260" t="s">
        <v>256</v>
      </c>
      <c r="D123" s="261"/>
      <c r="E123" s="261"/>
      <c r="F123" s="261"/>
      <c r="G123" s="261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107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260" t="s">
        <v>257</v>
      </c>
      <c r="D124" s="261"/>
      <c r="E124" s="261"/>
      <c r="F124" s="261"/>
      <c r="G124" s="261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107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60" t="s">
        <v>258</v>
      </c>
      <c r="D125" s="261"/>
      <c r="E125" s="261"/>
      <c r="F125" s="261"/>
      <c r="G125" s="261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107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260" t="s">
        <v>259</v>
      </c>
      <c r="D126" s="261"/>
      <c r="E126" s="261"/>
      <c r="F126" s="261"/>
      <c r="G126" s="261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107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260" t="s">
        <v>260</v>
      </c>
      <c r="D127" s="261"/>
      <c r="E127" s="261"/>
      <c r="F127" s="261"/>
      <c r="G127" s="261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107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60" t="s">
        <v>261</v>
      </c>
      <c r="D128" s="261"/>
      <c r="E128" s="261"/>
      <c r="F128" s="261"/>
      <c r="G128" s="261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107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260" t="s">
        <v>262</v>
      </c>
      <c r="D129" s="261"/>
      <c r="E129" s="261"/>
      <c r="F129" s="261"/>
      <c r="G129" s="261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107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60"/>
      <c r="B130" s="161"/>
      <c r="C130" s="260" t="s">
        <v>263</v>
      </c>
      <c r="D130" s="261"/>
      <c r="E130" s="261"/>
      <c r="F130" s="261"/>
      <c r="G130" s="261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107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91" t="str">
        <f>C130</f>
        <v>Montaz snimace: Jimka snimace 65 mm, nerezova ocel, 2 ks např: průtokoměr kamstrup ultraflow + kalorimetrická jednotka  MULTICAL® 603 nebo rovnocenný</v>
      </c>
      <c r="BB130" s="153"/>
      <c r="BC130" s="153"/>
      <c r="BD130" s="153"/>
      <c r="BE130" s="153"/>
      <c r="BF130" s="153"/>
      <c r="BG130" s="153"/>
      <c r="BH130" s="153"/>
    </row>
    <row r="131" spans="1:60" ht="22.5" outlineLevel="1" x14ac:dyDescent="0.2">
      <c r="A131" s="177">
        <v>53</v>
      </c>
      <c r="B131" s="178" t="s">
        <v>264</v>
      </c>
      <c r="C131" s="196" t="s">
        <v>254</v>
      </c>
      <c r="D131" s="179" t="s">
        <v>239</v>
      </c>
      <c r="E131" s="180">
        <v>1</v>
      </c>
      <c r="F131" s="181"/>
      <c r="G131" s="182">
        <f>ROUND(E131*F131,2)</f>
        <v>0</v>
      </c>
      <c r="H131" s="181"/>
      <c r="I131" s="182">
        <f>ROUND(E131*H131,2)</f>
        <v>0</v>
      </c>
      <c r="J131" s="181"/>
      <c r="K131" s="182">
        <f>ROUND(E131*J131,2)</f>
        <v>0</v>
      </c>
      <c r="L131" s="182">
        <v>21</v>
      </c>
      <c r="M131" s="182">
        <f>G131*(1+L131/100)</f>
        <v>0</v>
      </c>
      <c r="N131" s="182">
        <v>0</v>
      </c>
      <c r="O131" s="182">
        <f>ROUND(E131*N131,2)</f>
        <v>0</v>
      </c>
      <c r="P131" s="182">
        <v>0</v>
      </c>
      <c r="Q131" s="182">
        <f>ROUND(E131*P131,2)</f>
        <v>0</v>
      </c>
      <c r="R131" s="182"/>
      <c r="S131" s="182" t="s">
        <v>240</v>
      </c>
      <c r="T131" s="183" t="s">
        <v>241</v>
      </c>
      <c r="U131" s="163">
        <v>0</v>
      </c>
      <c r="V131" s="163">
        <f>ROUND(E131*U131,2)</f>
        <v>0</v>
      </c>
      <c r="W131" s="163"/>
      <c r="X131" s="163" t="s">
        <v>100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101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62" t="s">
        <v>255</v>
      </c>
      <c r="D132" s="263"/>
      <c r="E132" s="263"/>
      <c r="F132" s="263"/>
      <c r="G132" s="2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107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260" t="s">
        <v>256</v>
      </c>
      <c r="D133" s="261"/>
      <c r="E133" s="261"/>
      <c r="F133" s="261"/>
      <c r="G133" s="261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107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60" t="s">
        <v>257</v>
      </c>
      <c r="D134" s="261"/>
      <c r="E134" s="261"/>
      <c r="F134" s="261"/>
      <c r="G134" s="261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107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260" t="s">
        <v>258</v>
      </c>
      <c r="D135" s="261"/>
      <c r="E135" s="261"/>
      <c r="F135" s="261"/>
      <c r="G135" s="261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107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60" t="s">
        <v>259</v>
      </c>
      <c r="D136" s="261"/>
      <c r="E136" s="261"/>
      <c r="F136" s="261"/>
      <c r="G136" s="261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107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260" t="s">
        <v>260</v>
      </c>
      <c r="D137" s="261"/>
      <c r="E137" s="261"/>
      <c r="F137" s="261"/>
      <c r="G137" s="261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107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260" t="s">
        <v>261</v>
      </c>
      <c r="D138" s="261"/>
      <c r="E138" s="261"/>
      <c r="F138" s="261"/>
      <c r="G138" s="261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107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260" t="s">
        <v>262</v>
      </c>
      <c r="D139" s="261"/>
      <c r="E139" s="261"/>
      <c r="F139" s="261"/>
      <c r="G139" s="261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107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ht="22.5" outlineLevel="1" x14ac:dyDescent="0.2">
      <c r="A140" s="160"/>
      <c r="B140" s="161"/>
      <c r="C140" s="260" t="s">
        <v>263</v>
      </c>
      <c r="D140" s="261"/>
      <c r="E140" s="261"/>
      <c r="F140" s="261"/>
      <c r="G140" s="261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107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91" t="str">
        <f>C140</f>
        <v>Montaz snimace: Jimka snimace 65 mm, nerezova ocel, 2 ks např: průtokoměr kamstrup ultraflow + kalorimetrická jednotka  MULTICAL® 603 nebo rovnocenný</v>
      </c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7">
        <v>54</v>
      </c>
      <c r="B141" s="178" t="s">
        <v>265</v>
      </c>
      <c r="C141" s="196" t="s">
        <v>266</v>
      </c>
      <c r="D141" s="179" t="s">
        <v>239</v>
      </c>
      <c r="E141" s="180">
        <v>16</v>
      </c>
      <c r="F141" s="181"/>
      <c r="G141" s="182">
        <f>ROUND(E141*F141,2)</f>
        <v>0</v>
      </c>
      <c r="H141" s="181"/>
      <c r="I141" s="182">
        <f>ROUND(E141*H141,2)</f>
        <v>0</v>
      </c>
      <c r="J141" s="181"/>
      <c r="K141" s="182">
        <f>ROUND(E141*J141,2)</f>
        <v>0</v>
      </c>
      <c r="L141" s="182">
        <v>21</v>
      </c>
      <c r="M141" s="182">
        <f>G141*(1+L141/100)</f>
        <v>0</v>
      </c>
      <c r="N141" s="182">
        <v>0</v>
      </c>
      <c r="O141" s="182">
        <f>ROUND(E141*N141,2)</f>
        <v>0</v>
      </c>
      <c r="P141" s="182">
        <v>0</v>
      </c>
      <c r="Q141" s="182">
        <f>ROUND(E141*P141,2)</f>
        <v>0</v>
      </c>
      <c r="R141" s="182"/>
      <c r="S141" s="182" t="s">
        <v>240</v>
      </c>
      <c r="T141" s="183" t="s">
        <v>241</v>
      </c>
      <c r="U141" s="163">
        <v>0</v>
      </c>
      <c r="V141" s="163">
        <f>ROUND(E141*U141,2)</f>
        <v>0</v>
      </c>
      <c r="W141" s="163"/>
      <c r="X141" s="163" t="s">
        <v>100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101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60"/>
      <c r="B142" s="161"/>
      <c r="C142" s="262" t="s">
        <v>267</v>
      </c>
      <c r="D142" s="263"/>
      <c r="E142" s="263"/>
      <c r="F142" s="263"/>
      <c r="G142" s="2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107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91" t="str">
        <f>C142</f>
        <v>VČ. MĚŘÍCÍCH VSUVEK;S INTEGR. REGULÁTOREM DIF. TLAKU, ROZSAH PRŮTOKU:30 - 200l/h, TĚLO Z MOSAZI, ROZSAH DIFERENČNÍHO TLAKU 15...600kPa.;</v>
      </c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60"/>
      <c r="B143" s="161"/>
      <c r="C143" s="260" t="s">
        <v>784</v>
      </c>
      <c r="D143" s="261"/>
      <c r="E143" s="261"/>
      <c r="F143" s="261"/>
      <c r="G143" s="261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107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91" t="str">
        <f>C143</f>
        <v>VČ. ELEKTROMECHANICKÉHO POHONU, NAPÁJENÍ 24V, ŘÍDÍCÍ SIGNÁL 0-10V; Maximální příkon 2,5VA, Doba běhu pro zdvih 34s, Jmenovitá ovládací síla 100N, Přípustná teplota max. 110°C, stupeň krytí pouzdra IP40</v>
      </c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60" t="s">
        <v>785</v>
      </c>
      <c r="D144" s="261"/>
      <c r="E144" s="261"/>
      <c r="F144" s="261"/>
      <c r="G144" s="261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107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260" t="s">
        <v>268</v>
      </c>
      <c r="D145" s="261"/>
      <c r="E145" s="261"/>
      <c r="F145" s="261"/>
      <c r="G145" s="261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107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22.5" outlineLevel="1" x14ac:dyDescent="0.2">
      <c r="A146" s="177">
        <v>55</v>
      </c>
      <c r="B146" s="178" t="s">
        <v>269</v>
      </c>
      <c r="C146" s="196" t="s">
        <v>266</v>
      </c>
      <c r="D146" s="179" t="s">
        <v>239</v>
      </c>
      <c r="E146" s="180">
        <v>2</v>
      </c>
      <c r="F146" s="181"/>
      <c r="G146" s="182">
        <f>ROUND(E146*F146,2)</f>
        <v>0</v>
      </c>
      <c r="H146" s="181"/>
      <c r="I146" s="182">
        <f>ROUND(E146*H146,2)</f>
        <v>0</v>
      </c>
      <c r="J146" s="181"/>
      <c r="K146" s="182">
        <f>ROUND(E146*J146,2)</f>
        <v>0</v>
      </c>
      <c r="L146" s="182">
        <v>21</v>
      </c>
      <c r="M146" s="182">
        <f>G146*(1+L146/100)</f>
        <v>0</v>
      </c>
      <c r="N146" s="182">
        <v>0</v>
      </c>
      <c r="O146" s="182">
        <f>ROUND(E146*N146,2)</f>
        <v>0</v>
      </c>
      <c r="P146" s="182">
        <v>0</v>
      </c>
      <c r="Q146" s="182">
        <f>ROUND(E146*P146,2)</f>
        <v>0</v>
      </c>
      <c r="R146" s="182"/>
      <c r="S146" s="182" t="s">
        <v>240</v>
      </c>
      <c r="T146" s="183" t="s">
        <v>241</v>
      </c>
      <c r="U146" s="163">
        <v>0</v>
      </c>
      <c r="V146" s="163">
        <f>ROUND(E146*U146,2)</f>
        <v>0</v>
      </c>
      <c r="W146" s="163"/>
      <c r="X146" s="163" t="s">
        <v>100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101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60"/>
      <c r="B147" s="161"/>
      <c r="C147" s="262" t="s">
        <v>270</v>
      </c>
      <c r="D147" s="263"/>
      <c r="E147" s="263"/>
      <c r="F147" s="263"/>
      <c r="G147" s="2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107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91" t="str">
        <f>C147</f>
        <v>VČ. MĚŘÍCÍCH VSUVEK;S INTEGR. REGULÁTOREM DIF. TLAKU, ROZSAH PRŮTOKU:100 - 600l/h, TĚLO Z MOSAZI, ROZSAH DIFERENČNÍHO TLAKU 15...600kPa.;</v>
      </c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60"/>
      <c r="B148" s="161"/>
      <c r="C148" s="260" t="s">
        <v>784</v>
      </c>
      <c r="D148" s="261"/>
      <c r="E148" s="261"/>
      <c r="F148" s="261"/>
      <c r="G148" s="261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107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91" t="str">
        <f>C148</f>
        <v>VČ. ELEKTROMECHANICKÉHO POHONU, NAPÁJENÍ 24V, ŘÍDÍCÍ SIGNÁL 0-10V; Maximální příkon 2,5VA, Doba běhu pro zdvih 34s, Jmenovitá ovládací síla 100N, Přípustná teplota max. 110°C, stupeň krytí pouzdra IP40</v>
      </c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60"/>
      <c r="B149" s="161"/>
      <c r="C149" s="260" t="s">
        <v>785</v>
      </c>
      <c r="D149" s="261"/>
      <c r="E149" s="261"/>
      <c r="F149" s="261"/>
      <c r="G149" s="261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107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260" t="s">
        <v>271</v>
      </c>
      <c r="D150" s="261"/>
      <c r="E150" s="261"/>
      <c r="F150" s="261"/>
      <c r="G150" s="261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107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77">
        <v>56</v>
      </c>
      <c r="B151" s="178" t="s">
        <v>272</v>
      </c>
      <c r="C151" s="196" t="s">
        <v>273</v>
      </c>
      <c r="D151" s="179" t="s">
        <v>239</v>
      </c>
      <c r="E151" s="180">
        <v>12</v>
      </c>
      <c r="F151" s="181"/>
      <c r="G151" s="182">
        <f>ROUND(E151*F151,2)</f>
        <v>0</v>
      </c>
      <c r="H151" s="181"/>
      <c r="I151" s="182">
        <f>ROUND(E151*H151,2)</f>
        <v>0</v>
      </c>
      <c r="J151" s="181"/>
      <c r="K151" s="182">
        <f>ROUND(E151*J151,2)</f>
        <v>0</v>
      </c>
      <c r="L151" s="182">
        <v>21</v>
      </c>
      <c r="M151" s="182">
        <f>G151*(1+L151/100)</f>
        <v>0</v>
      </c>
      <c r="N151" s="182">
        <v>0</v>
      </c>
      <c r="O151" s="182">
        <f>ROUND(E151*N151,2)</f>
        <v>0</v>
      </c>
      <c r="P151" s="182">
        <v>0</v>
      </c>
      <c r="Q151" s="182">
        <f>ROUND(E151*P151,2)</f>
        <v>0</v>
      </c>
      <c r="R151" s="182"/>
      <c r="S151" s="182" t="s">
        <v>240</v>
      </c>
      <c r="T151" s="183" t="s">
        <v>241</v>
      </c>
      <c r="U151" s="163">
        <v>0</v>
      </c>
      <c r="V151" s="163">
        <f>ROUND(E151*U151,2)</f>
        <v>0</v>
      </c>
      <c r="W151" s="163"/>
      <c r="X151" s="163" t="s">
        <v>100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101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ht="33.75" outlineLevel="1" x14ac:dyDescent="0.2">
      <c r="A152" s="160"/>
      <c r="B152" s="161"/>
      <c r="C152" s="262" t="s">
        <v>786</v>
      </c>
      <c r="D152" s="263"/>
      <c r="E152" s="263"/>
      <c r="F152" s="263"/>
      <c r="G152" s="2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107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91" t="str">
        <f>C152</f>
        <v>VČ. MĚŘÍCÍCH VSUVEK; S INTEGR. REGULÁTOREM DIF. TLAKU, ROZSAH PRŮTOKU:220 - 1400l/h,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260" t="s">
        <v>785</v>
      </c>
      <c r="D153" s="261"/>
      <c r="E153" s="261"/>
      <c r="F153" s="261"/>
      <c r="G153" s="261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107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260" t="s">
        <v>274</v>
      </c>
      <c r="D154" s="261"/>
      <c r="E154" s="261"/>
      <c r="F154" s="261"/>
      <c r="G154" s="261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107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ht="22.5" outlineLevel="1" x14ac:dyDescent="0.2">
      <c r="A155" s="177">
        <v>57</v>
      </c>
      <c r="B155" s="178" t="s">
        <v>275</v>
      </c>
      <c r="C155" s="196" t="s">
        <v>276</v>
      </c>
      <c r="D155" s="179" t="s">
        <v>239</v>
      </c>
      <c r="E155" s="180">
        <v>1</v>
      </c>
      <c r="F155" s="181"/>
      <c r="G155" s="182">
        <f>ROUND(E155*F155,2)</f>
        <v>0</v>
      </c>
      <c r="H155" s="181"/>
      <c r="I155" s="182">
        <f>ROUND(E155*H155,2)</f>
        <v>0</v>
      </c>
      <c r="J155" s="181"/>
      <c r="K155" s="182">
        <f>ROUND(E155*J155,2)</f>
        <v>0</v>
      </c>
      <c r="L155" s="182">
        <v>21</v>
      </c>
      <c r="M155" s="182">
        <f>G155*(1+L155/100)</f>
        <v>0</v>
      </c>
      <c r="N155" s="182">
        <v>0</v>
      </c>
      <c r="O155" s="182">
        <f>ROUND(E155*N155,2)</f>
        <v>0</v>
      </c>
      <c r="P155" s="182">
        <v>0</v>
      </c>
      <c r="Q155" s="182">
        <f>ROUND(E155*P155,2)</f>
        <v>0</v>
      </c>
      <c r="R155" s="182"/>
      <c r="S155" s="182" t="s">
        <v>240</v>
      </c>
      <c r="T155" s="183" t="s">
        <v>241</v>
      </c>
      <c r="U155" s="163">
        <v>0</v>
      </c>
      <c r="V155" s="163">
        <f>ROUND(E155*U155,2)</f>
        <v>0</v>
      </c>
      <c r="W155" s="163"/>
      <c r="X155" s="163" t="s">
        <v>100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101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ht="33.75" outlineLevel="1" x14ac:dyDescent="0.2">
      <c r="A156" s="160"/>
      <c r="B156" s="161"/>
      <c r="C156" s="262" t="s">
        <v>787</v>
      </c>
      <c r="D156" s="263"/>
      <c r="E156" s="263"/>
      <c r="F156" s="263"/>
      <c r="G156" s="2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107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91" t="str">
        <f>C156</f>
        <v>VČ. MĚŘÍCÍCH VSUVEK; S INTEGR. REGULÁTOREM DIF. TLAKU, ROZSAH PRŮTOKU:280 - 1800l/h,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260" t="s">
        <v>785</v>
      </c>
      <c r="D157" s="261"/>
      <c r="E157" s="261"/>
      <c r="F157" s="261"/>
      <c r="G157" s="261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107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60" t="s">
        <v>277</v>
      </c>
      <c r="D158" s="261"/>
      <c r="E158" s="261"/>
      <c r="F158" s="261"/>
      <c r="G158" s="261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107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ht="22.5" outlineLevel="1" x14ac:dyDescent="0.2">
      <c r="A159" s="177">
        <v>58</v>
      </c>
      <c r="B159" s="178" t="s">
        <v>278</v>
      </c>
      <c r="C159" s="196" t="s">
        <v>279</v>
      </c>
      <c r="D159" s="179" t="s">
        <v>239</v>
      </c>
      <c r="E159" s="180">
        <v>1</v>
      </c>
      <c r="F159" s="181"/>
      <c r="G159" s="182">
        <f>ROUND(E159*F159,2)</f>
        <v>0</v>
      </c>
      <c r="H159" s="181"/>
      <c r="I159" s="182">
        <f>ROUND(E159*H159,2)</f>
        <v>0</v>
      </c>
      <c r="J159" s="181"/>
      <c r="K159" s="182">
        <f>ROUND(E159*J159,2)</f>
        <v>0</v>
      </c>
      <c r="L159" s="182">
        <v>21</v>
      </c>
      <c r="M159" s="182">
        <f>G159*(1+L159/100)</f>
        <v>0</v>
      </c>
      <c r="N159" s="182">
        <v>0</v>
      </c>
      <c r="O159" s="182">
        <f>ROUND(E159*N159,2)</f>
        <v>0</v>
      </c>
      <c r="P159" s="182">
        <v>0</v>
      </c>
      <c r="Q159" s="182">
        <f>ROUND(E159*P159,2)</f>
        <v>0</v>
      </c>
      <c r="R159" s="182"/>
      <c r="S159" s="182" t="s">
        <v>240</v>
      </c>
      <c r="T159" s="183" t="s">
        <v>241</v>
      </c>
      <c r="U159" s="163">
        <v>0</v>
      </c>
      <c r="V159" s="163">
        <f>ROUND(E159*U159,2)</f>
        <v>0</v>
      </c>
      <c r="W159" s="163"/>
      <c r="X159" s="163" t="s">
        <v>100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101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33.75" outlineLevel="1" x14ac:dyDescent="0.2">
      <c r="A160" s="160"/>
      <c r="B160" s="161"/>
      <c r="C160" s="262" t="s">
        <v>788</v>
      </c>
      <c r="D160" s="263"/>
      <c r="E160" s="263"/>
      <c r="F160" s="263"/>
      <c r="G160" s="2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107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91" t="str">
        <f>C160</f>
        <v>VČ. MĚŘÍCÍCH VSUVEK; S INTEGR. REGULÁTOREM DIF. TLAKU, ROZSAH PRŮTOKU:550 - 4000l/h,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260" t="s">
        <v>785</v>
      </c>
      <c r="D161" s="261"/>
      <c r="E161" s="261"/>
      <c r="F161" s="261"/>
      <c r="G161" s="261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107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260" t="s">
        <v>280</v>
      </c>
      <c r="D162" s="261"/>
      <c r="E162" s="261"/>
      <c r="F162" s="261"/>
      <c r="G162" s="261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107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2.5" outlineLevel="1" x14ac:dyDescent="0.2">
      <c r="A163" s="177">
        <v>59</v>
      </c>
      <c r="B163" s="178" t="s">
        <v>281</v>
      </c>
      <c r="C163" s="196" t="s">
        <v>282</v>
      </c>
      <c r="D163" s="179" t="s">
        <v>283</v>
      </c>
      <c r="E163" s="180">
        <v>12</v>
      </c>
      <c r="F163" s="181"/>
      <c r="G163" s="182">
        <f>ROUND(E163*F163,2)</f>
        <v>0</v>
      </c>
      <c r="H163" s="181"/>
      <c r="I163" s="182">
        <f>ROUND(E163*H163,2)</f>
        <v>0</v>
      </c>
      <c r="J163" s="181"/>
      <c r="K163" s="182">
        <f>ROUND(E163*J163,2)</f>
        <v>0</v>
      </c>
      <c r="L163" s="182">
        <v>21</v>
      </c>
      <c r="M163" s="182">
        <f>G163*(1+L163/100)</f>
        <v>0</v>
      </c>
      <c r="N163" s="182">
        <v>0</v>
      </c>
      <c r="O163" s="182">
        <f>ROUND(E163*N163,2)</f>
        <v>0</v>
      </c>
      <c r="P163" s="182">
        <v>0</v>
      </c>
      <c r="Q163" s="182">
        <f>ROUND(E163*P163,2)</f>
        <v>0</v>
      </c>
      <c r="R163" s="182"/>
      <c r="S163" s="182" t="s">
        <v>240</v>
      </c>
      <c r="T163" s="183" t="s">
        <v>241</v>
      </c>
      <c r="U163" s="163">
        <v>0</v>
      </c>
      <c r="V163" s="163">
        <f>ROUND(E163*U163,2)</f>
        <v>0</v>
      </c>
      <c r="W163" s="163"/>
      <c r="X163" s="163" t="s">
        <v>100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101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262" t="s">
        <v>284</v>
      </c>
      <c r="D164" s="263"/>
      <c r="E164" s="263"/>
      <c r="F164" s="263"/>
      <c r="G164" s="2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107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84">
        <v>60</v>
      </c>
      <c r="B165" s="185" t="s">
        <v>285</v>
      </c>
      <c r="C165" s="195" t="s">
        <v>286</v>
      </c>
      <c r="D165" s="186" t="s">
        <v>283</v>
      </c>
      <c r="E165" s="187">
        <v>8</v>
      </c>
      <c r="F165" s="188"/>
      <c r="G165" s="189">
        <f>ROUND(E165*F165,2)</f>
        <v>0</v>
      </c>
      <c r="H165" s="188"/>
      <c r="I165" s="189">
        <f>ROUND(E165*H165,2)</f>
        <v>0</v>
      </c>
      <c r="J165" s="188"/>
      <c r="K165" s="189">
        <f>ROUND(E165*J165,2)</f>
        <v>0</v>
      </c>
      <c r="L165" s="189">
        <v>21</v>
      </c>
      <c r="M165" s="189">
        <f>G165*(1+L165/100)</f>
        <v>0</v>
      </c>
      <c r="N165" s="189">
        <v>0</v>
      </c>
      <c r="O165" s="189">
        <f>ROUND(E165*N165,2)</f>
        <v>0</v>
      </c>
      <c r="P165" s="189">
        <v>0</v>
      </c>
      <c r="Q165" s="189">
        <f>ROUND(E165*P165,2)</f>
        <v>0</v>
      </c>
      <c r="R165" s="189"/>
      <c r="S165" s="189" t="s">
        <v>240</v>
      </c>
      <c r="T165" s="190" t="s">
        <v>241</v>
      </c>
      <c r="U165" s="163">
        <v>0</v>
      </c>
      <c r="V165" s="163">
        <f>ROUND(E165*U165,2)</f>
        <v>0</v>
      </c>
      <c r="W165" s="163"/>
      <c r="X165" s="163" t="s">
        <v>100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101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84">
        <v>61</v>
      </c>
      <c r="B166" s="185" t="s">
        <v>287</v>
      </c>
      <c r="C166" s="195" t="s">
        <v>288</v>
      </c>
      <c r="D166" s="186" t="s">
        <v>283</v>
      </c>
      <c r="E166" s="187">
        <v>40</v>
      </c>
      <c r="F166" s="188"/>
      <c r="G166" s="189">
        <f>ROUND(E166*F166,2)</f>
        <v>0</v>
      </c>
      <c r="H166" s="188"/>
      <c r="I166" s="189">
        <f>ROUND(E166*H166,2)</f>
        <v>0</v>
      </c>
      <c r="J166" s="188"/>
      <c r="K166" s="189">
        <f>ROUND(E166*J166,2)</f>
        <v>0</v>
      </c>
      <c r="L166" s="189">
        <v>21</v>
      </c>
      <c r="M166" s="189">
        <f>G166*(1+L166/100)</f>
        <v>0</v>
      </c>
      <c r="N166" s="189">
        <v>0</v>
      </c>
      <c r="O166" s="189">
        <f>ROUND(E166*N166,2)</f>
        <v>0</v>
      </c>
      <c r="P166" s="189">
        <v>0</v>
      </c>
      <c r="Q166" s="189">
        <f>ROUND(E166*P166,2)</f>
        <v>0</v>
      </c>
      <c r="R166" s="189"/>
      <c r="S166" s="189" t="s">
        <v>240</v>
      </c>
      <c r="T166" s="190" t="s">
        <v>241</v>
      </c>
      <c r="U166" s="163">
        <v>0</v>
      </c>
      <c r="V166" s="163">
        <f>ROUND(E166*U166,2)</f>
        <v>0</v>
      </c>
      <c r="W166" s="163"/>
      <c r="X166" s="163" t="s">
        <v>100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101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ht="22.5" outlineLevel="1" x14ac:dyDescent="0.2">
      <c r="A167" s="184">
        <v>62</v>
      </c>
      <c r="B167" s="185" t="s">
        <v>289</v>
      </c>
      <c r="C167" s="195" t="s">
        <v>290</v>
      </c>
      <c r="D167" s="186" t="s">
        <v>283</v>
      </c>
      <c r="E167" s="187">
        <v>40</v>
      </c>
      <c r="F167" s="188"/>
      <c r="G167" s="189">
        <f>ROUND(E167*F167,2)</f>
        <v>0</v>
      </c>
      <c r="H167" s="188"/>
      <c r="I167" s="189">
        <f>ROUND(E167*H167,2)</f>
        <v>0</v>
      </c>
      <c r="J167" s="188"/>
      <c r="K167" s="189">
        <f>ROUND(E167*J167,2)</f>
        <v>0</v>
      </c>
      <c r="L167" s="189">
        <v>21</v>
      </c>
      <c r="M167" s="189">
        <f>G167*(1+L167/100)</f>
        <v>0</v>
      </c>
      <c r="N167" s="189">
        <v>0</v>
      </c>
      <c r="O167" s="189">
        <f>ROUND(E167*N167,2)</f>
        <v>0</v>
      </c>
      <c r="P167" s="189">
        <v>0</v>
      </c>
      <c r="Q167" s="189">
        <f>ROUND(E167*P167,2)</f>
        <v>0</v>
      </c>
      <c r="R167" s="189"/>
      <c r="S167" s="189" t="s">
        <v>240</v>
      </c>
      <c r="T167" s="190" t="s">
        <v>241</v>
      </c>
      <c r="U167" s="163">
        <v>0</v>
      </c>
      <c r="V167" s="163">
        <f>ROUND(E167*U167,2)</f>
        <v>0</v>
      </c>
      <c r="W167" s="163"/>
      <c r="X167" s="163" t="s">
        <v>100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101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77">
        <v>63</v>
      </c>
      <c r="B168" s="178" t="s">
        <v>291</v>
      </c>
      <c r="C168" s="196" t="s">
        <v>292</v>
      </c>
      <c r="D168" s="179" t="s">
        <v>283</v>
      </c>
      <c r="E168" s="180">
        <v>1</v>
      </c>
      <c r="F168" s="181"/>
      <c r="G168" s="182">
        <f>ROUND(E168*F168,2)</f>
        <v>0</v>
      </c>
      <c r="H168" s="181"/>
      <c r="I168" s="182">
        <f>ROUND(E168*H168,2)</f>
        <v>0</v>
      </c>
      <c r="J168" s="181"/>
      <c r="K168" s="182">
        <f>ROUND(E168*J168,2)</f>
        <v>0</v>
      </c>
      <c r="L168" s="182">
        <v>21</v>
      </c>
      <c r="M168" s="182">
        <f>G168*(1+L168/100)</f>
        <v>0</v>
      </c>
      <c r="N168" s="182">
        <v>0</v>
      </c>
      <c r="O168" s="182">
        <f>ROUND(E168*N168,2)</f>
        <v>0</v>
      </c>
      <c r="P168" s="182">
        <v>0</v>
      </c>
      <c r="Q168" s="182">
        <f>ROUND(E168*P168,2)</f>
        <v>0</v>
      </c>
      <c r="R168" s="182"/>
      <c r="S168" s="182" t="s">
        <v>240</v>
      </c>
      <c r="T168" s="183" t="s">
        <v>241</v>
      </c>
      <c r="U168" s="163">
        <v>0</v>
      </c>
      <c r="V168" s="163">
        <f>ROUND(E168*U168,2)</f>
        <v>0</v>
      </c>
      <c r="W168" s="163"/>
      <c r="X168" s="163" t="s">
        <v>100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101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262" t="s">
        <v>293</v>
      </c>
      <c r="D169" s="263"/>
      <c r="E169" s="263"/>
      <c r="F169" s="263"/>
      <c r="G169" s="2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107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260" t="s">
        <v>789</v>
      </c>
      <c r="D170" s="261"/>
      <c r="E170" s="261"/>
      <c r="F170" s="261"/>
      <c r="G170" s="261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107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260" t="s">
        <v>294</v>
      </c>
      <c r="D171" s="261"/>
      <c r="E171" s="261"/>
      <c r="F171" s="261"/>
      <c r="G171" s="261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107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260" t="s">
        <v>295</v>
      </c>
      <c r="D172" s="261"/>
      <c r="E172" s="261"/>
      <c r="F172" s="261"/>
      <c r="G172" s="261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107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260" t="s">
        <v>296</v>
      </c>
      <c r="D173" s="261"/>
      <c r="E173" s="261"/>
      <c r="F173" s="261"/>
      <c r="G173" s="261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107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260" t="s">
        <v>297</v>
      </c>
      <c r="D174" s="261"/>
      <c r="E174" s="261"/>
      <c r="F174" s="261"/>
      <c r="G174" s="261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107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260" t="s">
        <v>298</v>
      </c>
      <c r="D175" s="261"/>
      <c r="E175" s="261"/>
      <c r="F175" s="261"/>
      <c r="G175" s="261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107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260" t="s">
        <v>299</v>
      </c>
      <c r="D176" s="261"/>
      <c r="E176" s="261"/>
      <c r="F176" s="261"/>
      <c r="G176" s="261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107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260" t="s">
        <v>300</v>
      </c>
      <c r="D177" s="261"/>
      <c r="E177" s="261"/>
      <c r="F177" s="261"/>
      <c r="G177" s="261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107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77">
        <v>64</v>
      </c>
      <c r="B178" s="178" t="s">
        <v>301</v>
      </c>
      <c r="C178" s="196" t="s">
        <v>302</v>
      </c>
      <c r="D178" s="179" t="s">
        <v>283</v>
      </c>
      <c r="E178" s="180">
        <v>3</v>
      </c>
      <c r="F178" s="181"/>
      <c r="G178" s="182">
        <f>ROUND(E178*F178,2)</f>
        <v>0</v>
      </c>
      <c r="H178" s="181"/>
      <c r="I178" s="182">
        <f>ROUND(E178*H178,2)</f>
        <v>0</v>
      </c>
      <c r="J178" s="181"/>
      <c r="K178" s="182">
        <f>ROUND(E178*J178,2)</f>
        <v>0</v>
      </c>
      <c r="L178" s="182">
        <v>21</v>
      </c>
      <c r="M178" s="182">
        <f>G178*(1+L178/100)</f>
        <v>0</v>
      </c>
      <c r="N178" s="182">
        <v>0</v>
      </c>
      <c r="O178" s="182">
        <f>ROUND(E178*N178,2)</f>
        <v>0</v>
      </c>
      <c r="P178" s="182">
        <v>0</v>
      </c>
      <c r="Q178" s="182">
        <f>ROUND(E178*P178,2)</f>
        <v>0</v>
      </c>
      <c r="R178" s="182"/>
      <c r="S178" s="182" t="s">
        <v>240</v>
      </c>
      <c r="T178" s="183" t="s">
        <v>241</v>
      </c>
      <c r="U178" s="163">
        <v>0</v>
      </c>
      <c r="V178" s="163">
        <f>ROUND(E178*U178,2)</f>
        <v>0</v>
      </c>
      <c r="W178" s="163"/>
      <c r="X178" s="163" t="s">
        <v>100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101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262" t="s">
        <v>293</v>
      </c>
      <c r="D179" s="263"/>
      <c r="E179" s="263"/>
      <c r="F179" s="263"/>
      <c r="G179" s="2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107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260" t="s">
        <v>789</v>
      </c>
      <c r="D180" s="261"/>
      <c r="E180" s="261"/>
      <c r="F180" s="261"/>
      <c r="G180" s="261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107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260" t="s">
        <v>294</v>
      </c>
      <c r="D181" s="261"/>
      <c r="E181" s="261"/>
      <c r="F181" s="261"/>
      <c r="G181" s="261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107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260" t="s">
        <v>295</v>
      </c>
      <c r="D182" s="261"/>
      <c r="E182" s="261"/>
      <c r="F182" s="261"/>
      <c r="G182" s="261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107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260" t="s">
        <v>296</v>
      </c>
      <c r="D183" s="261"/>
      <c r="E183" s="261"/>
      <c r="F183" s="261"/>
      <c r="G183" s="261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107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60"/>
      <c r="B184" s="161"/>
      <c r="C184" s="260" t="s">
        <v>297</v>
      </c>
      <c r="D184" s="261"/>
      <c r="E184" s="261"/>
      <c r="F184" s="261"/>
      <c r="G184" s="261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107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60"/>
      <c r="B185" s="161"/>
      <c r="C185" s="260" t="s">
        <v>298</v>
      </c>
      <c r="D185" s="261"/>
      <c r="E185" s="261"/>
      <c r="F185" s="261"/>
      <c r="G185" s="261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107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60" t="s">
        <v>303</v>
      </c>
      <c r="D186" s="261"/>
      <c r="E186" s="261"/>
      <c r="F186" s="261"/>
      <c r="G186" s="261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107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260" t="s">
        <v>300</v>
      </c>
      <c r="D187" s="261"/>
      <c r="E187" s="261"/>
      <c r="F187" s="261"/>
      <c r="G187" s="261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107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7">
        <v>65</v>
      </c>
      <c r="B188" s="178" t="s">
        <v>304</v>
      </c>
      <c r="C188" s="196" t="s">
        <v>305</v>
      </c>
      <c r="D188" s="179" t="s">
        <v>283</v>
      </c>
      <c r="E188" s="180">
        <v>10</v>
      </c>
      <c r="F188" s="181"/>
      <c r="G188" s="182">
        <f>ROUND(E188*F188,2)</f>
        <v>0</v>
      </c>
      <c r="H188" s="181"/>
      <c r="I188" s="182">
        <f>ROUND(E188*H188,2)</f>
        <v>0</v>
      </c>
      <c r="J188" s="181"/>
      <c r="K188" s="182">
        <f>ROUND(E188*J188,2)</f>
        <v>0</v>
      </c>
      <c r="L188" s="182">
        <v>21</v>
      </c>
      <c r="M188" s="182">
        <f>G188*(1+L188/100)</f>
        <v>0</v>
      </c>
      <c r="N188" s="182">
        <v>0</v>
      </c>
      <c r="O188" s="182">
        <f>ROUND(E188*N188,2)</f>
        <v>0</v>
      </c>
      <c r="P188" s="182">
        <v>0</v>
      </c>
      <c r="Q188" s="182">
        <f>ROUND(E188*P188,2)</f>
        <v>0</v>
      </c>
      <c r="R188" s="182"/>
      <c r="S188" s="182" t="s">
        <v>240</v>
      </c>
      <c r="T188" s="183" t="s">
        <v>241</v>
      </c>
      <c r="U188" s="163">
        <v>0</v>
      </c>
      <c r="V188" s="163">
        <f>ROUND(E188*U188,2)</f>
        <v>0</v>
      </c>
      <c r="W188" s="163"/>
      <c r="X188" s="163" t="s">
        <v>100</v>
      </c>
      <c r="Y188" s="153"/>
      <c r="Z188" s="153"/>
      <c r="AA188" s="153"/>
      <c r="AB188" s="153"/>
      <c r="AC188" s="153"/>
      <c r="AD188" s="153"/>
      <c r="AE188" s="153"/>
      <c r="AF188" s="153"/>
      <c r="AG188" s="153" t="s">
        <v>101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62" t="s">
        <v>293</v>
      </c>
      <c r="D189" s="263"/>
      <c r="E189" s="263"/>
      <c r="F189" s="263"/>
      <c r="G189" s="2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107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260" t="s">
        <v>789</v>
      </c>
      <c r="D190" s="261"/>
      <c r="E190" s="261"/>
      <c r="F190" s="261"/>
      <c r="G190" s="261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107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60"/>
      <c r="B191" s="161"/>
      <c r="C191" s="260" t="s">
        <v>294</v>
      </c>
      <c r="D191" s="261"/>
      <c r="E191" s="261"/>
      <c r="F191" s="261"/>
      <c r="G191" s="261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107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60" t="s">
        <v>295</v>
      </c>
      <c r="D192" s="261"/>
      <c r="E192" s="261"/>
      <c r="F192" s="261"/>
      <c r="G192" s="261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107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60"/>
      <c r="B193" s="161"/>
      <c r="C193" s="260" t="s">
        <v>296</v>
      </c>
      <c r="D193" s="261"/>
      <c r="E193" s="261"/>
      <c r="F193" s="261"/>
      <c r="G193" s="261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107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260" t="s">
        <v>297</v>
      </c>
      <c r="D194" s="261"/>
      <c r="E194" s="261"/>
      <c r="F194" s="261"/>
      <c r="G194" s="261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107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60" t="s">
        <v>298</v>
      </c>
      <c r="D195" s="261"/>
      <c r="E195" s="261"/>
      <c r="F195" s="261"/>
      <c r="G195" s="261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107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260" t="s">
        <v>306</v>
      </c>
      <c r="D196" s="261"/>
      <c r="E196" s="261"/>
      <c r="F196" s="261"/>
      <c r="G196" s="261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107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60"/>
      <c r="B197" s="161"/>
      <c r="C197" s="260" t="s">
        <v>300</v>
      </c>
      <c r="D197" s="261"/>
      <c r="E197" s="261"/>
      <c r="F197" s="261"/>
      <c r="G197" s="261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107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77">
        <v>66</v>
      </c>
      <c r="B198" s="178" t="s">
        <v>307</v>
      </c>
      <c r="C198" s="196" t="s">
        <v>308</v>
      </c>
      <c r="D198" s="179" t="s">
        <v>283</v>
      </c>
      <c r="E198" s="180">
        <v>3</v>
      </c>
      <c r="F198" s="181"/>
      <c r="G198" s="182">
        <f>ROUND(E198*F198,2)</f>
        <v>0</v>
      </c>
      <c r="H198" s="181"/>
      <c r="I198" s="182">
        <f>ROUND(E198*H198,2)</f>
        <v>0</v>
      </c>
      <c r="J198" s="181"/>
      <c r="K198" s="182">
        <f>ROUND(E198*J198,2)</f>
        <v>0</v>
      </c>
      <c r="L198" s="182">
        <v>21</v>
      </c>
      <c r="M198" s="182">
        <f>G198*(1+L198/100)</f>
        <v>0</v>
      </c>
      <c r="N198" s="182">
        <v>0</v>
      </c>
      <c r="O198" s="182">
        <f>ROUND(E198*N198,2)</f>
        <v>0</v>
      </c>
      <c r="P198" s="182">
        <v>0</v>
      </c>
      <c r="Q198" s="182">
        <f>ROUND(E198*P198,2)</f>
        <v>0</v>
      </c>
      <c r="R198" s="182"/>
      <c r="S198" s="182" t="s">
        <v>240</v>
      </c>
      <c r="T198" s="183" t="s">
        <v>241</v>
      </c>
      <c r="U198" s="163">
        <v>0</v>
      </c>
      <c r="V198" s="163">
        <f>ROUND(E198*U198,2)</f>
        <v>0</v>
      </c>
      <c r="W198" s="163"/>
      <c r="X198" s="163" t="s">
        <v>100</v>
      </c>
      <c r="Y198" s="153"/>
      <c r="Z198" s="153"/>
      <c r="AA198" s="153"/>
      <c r="AB198" s="153"/>
      <c r="AC198" s="153"/>
      <c r="AD198" s="153"/>
      <c r="AE198" s="153"/>
      <c r="AF198" s="153"/>
      <c r="AG198" s="153" t="s">
        <v>101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60"/>
      <c r="B199" s="161"/>
      <c r="C199" s="262" t="s">
        <v>293</v>
      </c>
      <c r="D199" s="263"/>
      <c r="E199" s="263"/>
      <c r="F199" s="263"/>
      <c r="G199" s="2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107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260" t="s">
        <v>789</v>
      </c>
      <c r="D200" s="261"/>
      <c r="E200" s="261"/>
      <c r="F200" s="261"/>
      <c r="G200" s="261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107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260" t="s">
        <v>294</v>
      </c>
      <c r="D201" s="261"/>
      <c r="E201" s="261"/>
      <c r="F201" s="261"/>
      <c r="G201" s="261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107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260" t="s">
        <v>295</v>
      </c>
      <c r="D202" s="261"/>
      <c r="E202" s="261"/>
      <c r="F202" s="261"/>
      <c r="G202" s="261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107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260" t="s">
        <v>296</v>
      </c>
      <c r="D203" s="261"/>
      <c r="E203" s="261"/>
      <c r="F203" s="261"/>
      <c r="G203" s="261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107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60"/>
      <c r="B204" s="161"/>
      <c r="C204" s="260" t="s">
        <v>297</v>
      </c>
      <c r="D204" s="261"/>
      <c r="E204" s="261"/>
      <c r="F204" s="261"/>
      <c r="G204" s="261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107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260" t="s">
        <v>298</v>
      </c>
      <c r="D205" s="261"/>
      <c r="E205" s="261"/>
      <c r="F205" s="261"/>
      <c r="G205" s="261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107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260" t="s">
        <v>309</v>
      </c>
      <c r="D206" s="261"/>
      <c r="E206" s="261"/>
      <c r="F206" s="261"/>
      <c r="G206" s="261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107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260" t="s">
        <v>300</v>
      </c>
      <c r="D207" s="261"/>
      <c r="E207" s="261"/>
      <c r="F207" s="261"/>
      <c r="G207" s="261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107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77">
        <v>67</v>
      </c>
      <c r="B208" s="178" t="s">
        <v>310</v>
      </c>
      <c r="C208" s="196" t="s">
        <v>311</v>
      </c>
      <c r="D208" s="179" t="s">
        <v>283</v>
      </c>
      <c r="E208" s="180">
        <v>1</v>
      </c>
      <c r="F208" s="181"/>
      <c r="G208" s="182">
        <f>ROUND(E208*F208,2)</f>
        <v>0</v>
      </c>
      <c r="H208" s="181"/>
      <c r="I208" s="182">
        <f>ROUND(E208*H208,2)</f>
        <v>0</v>
      </c>
      <c r="J208" s="181"/>
      <c r="K208" s="182">
        <f>ROUND(E208*J208,2)</f>
        <v>0</v>
      </c>
      <c r="L208" s="182">
        <v>21</v>
      </c>
      <c r="M208" s="182">
        <f>G208*(1+L208/100)</f>
        <v>0</v>
      </c>
      <c r="N208" s="182">
        <v>0</v>
      </c>
      <c r="O208" s="182">
        <f>ROUND(E208*N208,2)</f>
        <v>0</v>
      </c>
      <c r="P208" s="182">
        <v>0</v>
      </c>
      <c r="Q208" s="182">
        <f>ROUND(E208*P208,2)</f>
        <v>0</v>
      </c>
      <c r="R208" s="182"/>
      <c r="S208" s="182" t="s">
        <v>240</v>
      </c>
      <c r="T208" s="183" t="s">
        <v>241</v>
      </c>
      <c r="U208" s="163">
        <v>0</v>
      </c>
      <c r="V208" s="163">
        <f>ROUND(E208*U208,2)</f>
        <v>0</v>
      </c>
      <c r="W208" s="163"/>
      <c r="X208" s="163" t="s">
        <v>100</v>
      </c>
      <c r="Y208" s="153"/>
      <c r="Z208" s="153"/>
      <c r="AA208" s="153"/>
      <c r="AB208" s="153"/>
      <c r="AC208" s="153"/>
      <c r="AD208" s="153"/>
      <c r="AE208" s="153"/>
      <c r="AF208" s="153"/>
      <c r="AG208" s="153" t="s">
        <v>101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62" t="s">
        <v>293</v>
      </c>
      <c r="D209" s="263"/>
      <c r="E209" s="263"/>
      <c r="F209" s="263"/>
      <c r="G209" s="2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107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260" t="s">
        <v>789</v>
      </c>
      <c r="D210" s="261"/>
      <c r="E210" s="261"/>
      <c r="F210" s="261"/>
      <c r="G210" s="261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107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60"/>
      <c r="B211" s="161"/>
      <c r="C211" s="260" t="s">
        <v>294</v>
      </c>
      <c r="D211" s="261"/>
      <c r="E211" s="261"/>
      <c r="F211" s="261"/>
      <c r="G211" s="261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107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260" t="s">
        <v>295</v>
      </c>
      <c r="D212" s="261"/>
      <c r="E212" s="261"/>
      <c r="F212" s="261"/>
      <c r="G212" s="261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107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260" t="s">
        <v>296</v>
      </c>
      <c r="D213" s="261"/>
      <c r="E213" s="261"/>
      <c r="F213" s="261"/>
      <c r="G213" s="261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107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260" t="s">
        <v>297</v>
      </c>
      <c r="D214" s="261"/>
      <c r="E214" s="261"/>
      <c r="F214" s="261"/>
      <c r="G214" s="261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107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260" t="s">
        <v>298</v>
      </c>
      <c r="D215" s="261"/>
      <c r="E215" s="261"/>
      <c r="F215" s="261"/>
      <c r="G215" s="261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107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260" t="s">
        <v>312</v>
      </c>
      <c r="D216" s="261"/>
      <c r="E216" s="261"/>
      <c r="F216" s="261"/>
      <c r="G216" s="261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107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260" t="s">
        <v>300</v>
      </c>
      <c r="D217" s="261"/>
      <c r="E217" s="261"/>
      <c r="F217" s="261"/>
      <c r="G217" s="261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107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84">
        <v>68</v>
      </c>
      <c r="B218" s="185" t="s">
        <v>313</v>
      </c>
      <c r="C218" s="195" t="s">
        <v>314</v>
      </c>
      <c r="D218" s="186" t="s">
        <v>283</v>
      </c>
      <c r="E218" s="187">
        <v>2</v>
      </c>
      <c r="F218" s="188"/>
      <c r="G218" s="189">
        <f>ROUND(E218*F218,2)</f>
        <v>0</v>
      </c>
      <c r="H218" s="188"/>
      <c r="I218" s="189">
        <f>ROUND(E218*H218,2)</f>
        <v>0</v>
      </c>
      <c r="J218" s="188"/>
      <c r="K218" s="189">
        <f>ROUND(E218*J218,2)</f>
        <v>0</v>
      </c>
      <c r="L218" s="189">
        <v>21</v>
      </c>
      <c r="M218" s="189">
        <f>G218*(1+L218/100)</f>
        <v>0</v>
      </c>
      <c r="N218" s="189">
        <v>0</v>
      </c>
      <c r="O218" s="189">
        <f>ROUND(E218*N218,2)</f>
        <v>0</v>
      </c>
      <c r="P218" s="189">
        <v>0</v>
      </c>
      <c r="Q218" s="189">
        <f>ROUND(E218*P218,2)</f>
        <v>0</v>
      </c>
      <c r="R218" s="189"/>
      <c r="S218" s="189" t="s">
        <v>240</v>
      </c>
      <c r="T218" s="190" t="s">
        <v>241</v>
      </c>
      <c r="U218" s="163">
        <v>0</v>
      </c>
      <c r="V218" s="163">
        <f>ROUND(E218*U218,2)</f>
        <v>0</v>
      </c>
      <c r="W218" s="163"/>
      <c r="X218" s="163" t="s">
        <v>100</v>
      </c>
      <c r="Y218" s="153"/>
      <c r="Z218" s="153"/>
      <c r="AA218" s="153"/>
      <c r="AB218" s="153"/>
      <c r="AC218" s="153"/>
      <c r="AD218" s="153"/>
      <c r="AE218" s="153"/>
      <c r="AF218" s="153"/>
      <c r="AG218" s="153" t="s">
        <v>101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84">
        <v>69</v>
      </c>
      <c r="B219" s="185" t="s">
        <v>315</v>
      </c>
      <c r="C219" s="195" t="s">
        <v>316</v>
      </c>
      <c r="D219" s="186" t="s">
        <v>283</v>
      </c>
      <c r="E219" s="187">
        <v>2</v>
      </c>
      <c r="F219" s="188"/>
      <c r="G219" s="189">
        <f>ROUND(E219*F219,2)</f>
        <v>0</v>
      </c>
      <c r="H219" s="188"/>
      <c r="I219" s="189">
        <f>ROUND(E219*H219,2)</f>
        <v>0</v>
      </c>
      <c r="J219" s="188"/>
      <c r="K219" s="189">
        <f>ROUND(E219*J219,2)</f>
        <v>0</v>
      </c>
      <c r="L219" s="189">
        <v>21</v>
      </c>
      <c r="M219" s="189">
        <f>G219*(1+L219/100)</f>
        <v>0</v>
      </c>
      <c r="N219" s="189">
        <v>0</v>
      </c>
      <c r="O219" s="189">
        <f>ROUND(E219*N219,2)</f>
        <v>0</v>
      </c>
      <c r="P219" s="189">
        <v>0</v>
      </c>
      <c r="Q219" s="189">
        <f>ROUND(E219*P219,2)</f>
        <v>0</v>
      </c>
      <c r="R219" s="189"/>
      <c r="S219" s="189" t="s">
        <v>240</v>
      </c>
      <c r="T219" s="190" t="s">
        <v>241</v>
      </c>
      <c r="U219" s="163">
        <v>0</v>
      </c>
      <c r="V219" s="163">
        <f>ROUND(E219*U219,2)</f>
        <v>0</v>
      </c>
      <c r="W219" s="163"/>
      <c r="X219" s="163" t="s">
        <v>100</v>
      </c>
      <c r="Y219" s="153"/>
      <c r="Z219" s="153"/>
      <c r="AA219" s="153"/>
      <c r="AB219" s="153"/>
      <c r="AC219" s="153"/>
      <c r="AD219" s="153"/>
      <c r="AE219" s="153"/>
      <c r="AF219" s="153"/>
      <c r="AG219" s="153" t="s">
        <v>101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84">
        <v>70</v>
      </c>
      <c r="B220" s="185" t="s">
        <v>317</v>
      </c>
      <c r="C220" s="195" t="s">
        <v>318</v>
      </c>
      <c r="D220" s="186" t="s">
        <v>283</v>
      </c>
      <c r="E220" s="187">
        <v>10</v>
      </c>
      <c r="F220" s="188"/>
      <c r="G220" s="189">
        <f>ROUND(E220*F220,2)</f>
        <v>0</v>
      </c>
      <c r="H220" s="188"/>
      <c r="I220" s="189">
        <f>ROUND(E220*H220,2)</f>
        <v>0</v>
      </c>
      <c r="J220" s="188"/>
      <c r="K220" s="189">
        <f>ROUND(E220*J220,2)</f>
        <v>0</v>
      </c>
      <c r="L220" s="189">
        <v>21</v>
      </c>
      <c r="M220" s="189">
        <f>G220*(1+L220/100)</f>
        <v>0</v>
      </c>
      <c r="N220" s="189">
        <v>0</v>
      </c>
      <c r="O220" s="189">
        <f>ROUND(E220*N220,2)</f>
        <v>0</v>
      </c>
      <c r="P220" s="189">
        <v>0</v>
      </c>
      <c r="Q220" s="189">
        <f>ROUND(E220*P220,2)</f>
        <v>0</v>
      </c>
      <c r="R220" s="189"/>
      <c r="S220" s="189" t="s">
        <v>240</v>
      </c>
      <c r="T220" s="190" t="s">
        <v>241</v>
      </c>
      <c r="U220" s="163">
        <v>0</v>
      </c>
      <c r="V220" s="163">
        <f>ROUND(E220*U220,2)</f>
        <v>0</v>
      </c>
      <c r="W220" s="163"/>
      <c r="X220" s="163" t="s">
        <v>100</v>
      </c>
      <c r="Y220" s="153"/>
      <c r="Z220" s="153"/>
      <c r="AA220" s="153"/>
      <c r="AB220" s="153"/>
      <c r="AC220" s="153"/>
      <c r="AD220" s="153"/>
      <c r="AE220" s="153"/>
      <c r="AF220" s="153"/>
      <c r="AG220" s="153" t="s">
        <v>101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84">
        <v>71</v>
      </c>
      <c r="B221" s="185" t="s">
        <v>319</v>
      </c>
      <c r="C221" s="195" t="s">
        <v>320</v>
      </c>
      <c r="D221" s="186" t="s">
        <v>283</v>
      </c>
      <c r="E221" s="187">
        <v>2</v>
      </c>
      <c r="F221" s="188"/>
      <c r="G221" s="189">
        <f>ROUND(E221*F221,2)</f>
        <v>0</v>
      </c>
      <c r="H221" s="188"/>
      <c r="I221" s="189">
        <f>ROUND(E221*H221,2)</f>
        <v>0</v>
      </c>
      <c r="J221" s="188"/>
      <c r="K221" s="189">
        <f>ROUND(E221*J221,2)</f>
        <v>0</v>
      </c>
      <c r="L221" s="189">
        <v>21</v>
      </c>
      <c r="M221" s="189">
        <f>G221*(1+L221/100)</f>
        <v>0</v>
      </c>
      <c r="N221" s="189">
        <v>0</v>
      </c>
      <c r="O221" s="189">
        <f>ROUND(E221*N221,2)</f>
        <v>0</v>
      </c>
      <c r="P221" s="189">
        <v>0</v>
      </c>
      <c r="Q221" s="189">
        <f>ROUND(E221*P221,2)</f>
        <v>0</v>
      </c>
      <c r="R221" s="189"/>
      <c r="S221" s="189" t="s">
        <v>240</v>
      </c>
      <c r="T221" s="190" t="s">
        <v>241</v>
      </c>
      <c r="U221" s="163">
        <v>0</v>
      </c>
      <c r="V221" s="163">
        <f>ROUND(E221*U221,2)</f>
        <v>0</v>
      </c>
      <c r="W221" s="163"/>
      <c r="X221" s="163" t="s">
        <v>100</v>
      </c>
      <c r="Y221" s="153"/>
      <c r="Z221" s="153"/>
      <c r="AA221" s="153"/>
      <c r="AB221" s="153"/>
      <c r="AC221" s="153"/>
      <c r="AD221" s="153"/>
      <c r="AE221" s="153"/>
      <c r="AF221" s="153"/>
      <c r="AG221" s="153" t="s">
        <v>101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77">
        <v>72</v>
      </c>
      <c r="B222" s="178" t="s">
        <v>321</v>
      </c>
      <c r="C222" s="196" t="s">
        <v>322</v>
      </c>
      <c r="D222" s="179" t="s">
        <v>283</v>
      </c>
      <c r="E222" s="180">
        <v>1</v>
      </c>
      <c r="F222" s="181"/>
      <c r="G222" s="182">
        <f>ROUND(E222*F222,2)</f>
        <v>0</v>
      </c>
      <c r="H222" s="181"/>
      <c r="I222" s="182">
        <f>ROUND(E222*H222,2)</f>
        <v>0</v>
      </c>
      <c r="J222" s="181"/>
      <c r="K222" s="182">
        <f>ROUND(E222*J222,2)</f>
        <v>0</v>
      </c>
      <c r="L222" s="182">
        <v>21</v>
      </c>
      <c r="M222" s="182">
        <f>G222*(1+L222/100)</f>
        <v>0</v>
      </c>
      <c r="N222" s="182">
        <v>0</v>
      </c>
      <c r="O222" s="182">
        <f>ROUND(E222*N222,2)</f>
        <v>0</v>
      </c>
      <c r="P222" s="182">
        <v>0</v>
      </c>
      <c r="Q222" s="182">
        <f>ROUND(E222*P222,2)</f>
        <v>0</v>
      </c>
      <c r="R222" s="182"/>
      <c r="S222" s="182" t="s">
        <v>240</v>
      </c>
      <c r="T222" s="183" t="s">
        <v>241</v>
      </c>
      <c r="U222" s="163">
        <v>0</v>
      </c>
      <c r="V222" s="163">
        <f>ROUND(E222*U222,2)</f>
        <v>0</v>
      </c>
      <c r="W222" s="163"/>
      <c r="X222" s="163" t="s">
        <v>100</v>
      </c>
      <c r="Y222" s="153"/>
      <c r="Z222" s="153"/>
      <c r="AA222" s="153"/>
      <c r="AB222" s="153"/>
      <c r="AC222" s="153"/>
      <c r="AD222" s="153"/>
      <c r="AE222" s="153"/>
      <c r="AF222" s="153"/>
      <c r="AG222" s="153" t="s">
        <v>101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262" t="s">
        <v>294</v>
      </c>
      <c r="D223" s="263"/>
      <c r="E223" s="263"/>
      <c r="F223" s="263"/>
      <c r="G223" s="2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107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60"/>
      <c r="B224" s="161"/>
      <c r="C224" s="260" t="s">
        <v>295</v>
      </c>
      <c r="D224" s="261"/>
      <c r="E224" s="261"/>
      <c r="F224" s="261"/>
      <c r="G224" s="261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107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260" t="s">
        <v>296</v>
      </c>
      <c r="D225" s="261"/>
      <c r="E225" s="261"/>
      <c r="F225" s="261"/>
      <c r="G225" s="261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107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ht="22.5" outlineLevel="1" x14ac:dyDescent="0.2">
      <c r="A226" s="160"/>
      <c r="B226" s="161"/>
      <c r="C226" s="260" t="s">
        <v>323</v>
      </c>
      <c r="D226" s="261"/>
      <c r="E226" s="261"/>
      <c r="F226" s="261"/>
      <c r="G226" s="261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107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91" t="str">
        <f>C226</f>
        <v>Uzavírání (vyvažovací kuželka DN 65-400 je tlakově vyvážená).    Max. pracovní teplota: 120 °C. PN16 se samotěsnícími měřícími vsuvkami, včetně 2 ks protipřírub PN16</v>
      </c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84">
        <v>73</v>
      </c>
      <c r="B227" s="185" t="s">
        <v>324</v>
      </c>
      <c r="C227" s="195" t="s">
        <v>325</v>
      </c>
      <c r="D227" s="186" t="s">
        <v>283</v>
      </c>
      <c r="E227" s="187">
        <v>2</v>
      </c>
      <c r="F227" s="188"/>
      <c r="G227" s="189">
        <f t="shared" ref="G227:G233" si="7">ROUND(E227*F227,2)</f>
        <v>0</v>
      </c>
      <c r="H227" s="188"/>
      <c r="I227" s="189">
        <f t="shared" ref="I227:I233" si="8">ROUND(E227*H227,2)</f>
        <v>0</v>
      </c>
      <c r="J227" s="188"/>
      <c r="K227" s="189">
        <f t="shared" ref="K227:K233" si="9">ROUND(E227*J227,2)</f>
        <v>0</v>
      </c>
      <c r="L227" s="189">
        <v>21</v>
      </c>
      <c r="M227" s="189">
        <f t="shared" ref="M227:M233" si="10">G227*(1+L227/100)</f>
        <v>0</v>
      </c>
      <c r="N227" s="189">
        <v>0</v>
      </c>
      <c r="O227" s="189">
        <f t="shared" ref="O227:O233" si="11">ROUND(E227*N227,2)</f>
        <v>0</v>
      </c>
      <c r="P227" s="189">
        <v>0</v>
      </c>
      <c r="Q227" s="189">
        <f t="shared" ref="Q227:Q233" si="12">ROUND(E227*P227,2)</f>
        <v>0</v>
      </c>
      <c r="R227" s="189"/>
      <c r="S227" s="189" t="s">
        <v>240</v>
      </c>
      <c r="T227" s="190" t="s">
        <v>241</v>
      </c>
      <c r="U227" s="163">
        <v>0</v>
      </c>
      <c r="V227" s="163">
        <f t="shared" ref="V227:V233" si="13">ROUND(E227*U227,2)</f>
        <v>0</v>
      </c>
      <c r="W227" s="163"/>
      <c r="X227" s="163" t="s">
        <v>100</v>
      </c>
      <c r="Y227" s="153"/>
      <c r="Z227" s="153"/>
      <c r="AA227" s="153"/>
      <c r="AB227" s="153"/>
      <c r="AC227" s="153"/>
      <c r="AD227" s="153"/>
      <c r="AE227" s="153"/>
      <c r="AF227" s="153"/>
      <c r="AG227" s="153" t="s">
        <v>101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84">
        <v>74</v>
      </c>
      <c r="B228" s="185" t="s">
        <v>326</v>
      </c>
      <c r="C228" s="195" t="s">
        <v>327</v>
      </c>
      <c r="D228" s="186" t="s">
        <v>283</v>
      </c>
      <c r="E228" s="187">
        <v>2</v>
      </c>
      <c r="F228" s="188"/>
      <c r="G228" s="189">
        <f t="shared" si="7"/>
        <v>0</v>
      </c>
      <c r="H228" s="188"/>
      <c r="I228" s="189">
        <f t="shared" si="8"/>
        <v>0</v>
      </c>
      <c r="J228" s="188"/>
      <c r="K228" s="189">
        <f t="shared" si="9"/>
        <v>0</v>
      </c>
      <c r="L228" s="189">
        <v>21</v>
      </c>
      <c r="M228" s="189">
        <f t="shared" si="10"/>
        <v>0</v>
      </c>
      <c r="N228" s="189">
        <v>0</v>
      </c>
      <c r="O228" s="189">
        <f t="shared" si="11"/>
        <v>0</v>
      </c>
      <c r="P228" s="189">
        <v>0</v>
      </c>
      <c r="Q228" s="189">
        <f t="shared" si="12"/>
        <v>0</v>
      </c>
      <c r="R228" s="189"/>
      <c r="S228" s="189" t="s">
        <v>240</v>
      </c>
      <c r="T228" s="190" t="s">
        <v>241</v>
      </c>
      <c r="U228" s="163">
        <v>0</v>
      </c>
      <c r="V228" s="163">
        <f t="shared" si="13"/>
        <v>0</v>
      </c>
      <c r="W228" s="163"/>
      <c r="X228" s="163" t="s">
        <v>100</v>
      </c>
      <c r="Y228" s="153"/>
      <c r="Z228" s="153"/>
      <c r="AA228" s="153"/>
      <c r="AB228" s="153"/>
      <c r="AC228" s="153"/>
      <c r="AD228" s="153"/>
      <c r="AE228" s="153"/>
      <c r="AF228" s="153"/>
      <c r="AG228" s="153" t="s">
        <v>101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ht="22.5" outlineLevel="1" x14ac:dyDescent="0.2">
      <c r="A229" s="184">
        <v>75</v>
      </c>
      <c r="B229" s="185" t="s">
        <v>328</v>
      </c>
      <c r="C229" s="195" t="s">
        <v>329</v>
      </c>
      <c r="D229" s="186" t="s">
        <v>330</v>
      </c>
      <c r="E229" s="187">
        <v>225</v>
      </c>
      <c r="F229" s="188"/>
      <c r="G229" s="189">
        <f t="shared" si="7"/>
        <v>0</v>
      </c>
      <c r="H229" s="188"/>
      <c r="I229" s="189">
        <f t="shared" si="8"/>
        <v>0</v>
      </c>
      <c r="J229" s="188"/>
      <c r="K229" s="189">
        <f t="shared" si="9"/>
        <v>0</v>
      </c>
      <c r="L229" s="189">
        <v>21</v>
      </c>
      <c r="M229" s="189">
        <f t="shared" si="10"/>
        <v>0</v>
      </c>
      <c r="N229" s="189">
        <v>0</v>
      </c>
      <c r="O229" s="189">
        <f t="shared" si="11"/>
        <v>0</v>
      </c>
      <c r="P229" s="189">
        <v>0</v>
      </c>
      <c r="Q229" s="189">
        <f t="shared" si="12"/>
        <v>0</v>
      </c>
      <c r="R229" s="189"/>
      <c r="S229" s="189" t="s">
        <v>240</v>
      </c>
      <c r="T229" s="190" t="s">
        <v>241</v>
      </c>
      <c r="U229" s="163">
        <v>0</v>
      </c>
      <c r="V229" s="163">
        <f t="shared" si="13"/>
        <v>0</v>
      </c>
      <c r="W229" s="163"/>
      <c r="X229" s="163" t="s">
        <v>100</v>
      </c>
      <c r="Y229" s="153"/>
      <c r="Z229" s="153"/>
      <c r="AA229" s="153"/>
      <c r="AB229" s="153"/>
      <c r="AC229" s="153"/>
      <c r="AD229" s="153"/>
      <c r="AE229" s="153"/>
      <c r="AF229" s="153"/>
      <c r="AG229" s="153" t="s">
        <v>101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ht="22.5" outlineLevel="1" x14ac:dyDescent="0.2">
      <c r="A230" s="184">
        <v>76</v>
      </c>
      <c r="B230" s="185" t="s">
        <v>331</v>
      </c>
      <c r="C230" s="195" t="s">
        <v>332</v>
      </c>
      <c r="D230" s="186" t="s">
        <v>97</v>
      </c>
      <c r="E230" s="187">
        <v>150</v>
      </c>
      <c r="F230" s="188"/>
      <c r="G230" s="189">
        <f t="shared" si="7"/>
        <v>0</v>
      </c>
      <c r="H230" s="188"/>
      <c r="I230" s="189">
        <f t="shared" si="8"/>
        <v>0</v>
      </c>
      <c r="J230" s="188"/>
      <c r="K230" s="189">
        <f t="shared" si="9"/>
        <v>0</v>
      </c>
      <c r="L230" s="189">
        <v>21</v>
      </c>
      <c r="M230" s="189">
        <f t="shared" si="10"/>
        <v>0</v>
      </c>
      <c r="N230" s="189">
        <v>0</v>
      </c>
      <c r="O230" s="189">
        <f t="shared" si="11"/>
        <v>0</v>
      </c>
      <c r="P230" s="189">
        <v>0</v>
      </c>
      <c r="Q230" s="189">
        <f t="shared" si="12"/>
        <v>0</v>
      </c>
      <c r="R230" s="189"/>
      <c r="S230" s="189" t="s">
        <v>240</v>
      </c>
      <c r="T230" s="190" t="s">
        <v>241</v>
      </c>
      <c r="U230" s="163">
        <v>0</v>
      </c>
      <c r="V230" s="163">
        <f t="shared" si="13"/>
        <v>0</v>
      </c>
      <c r="W230" s="163"/>
      <c r="X230" s="163" t="s">
        <v>100</v>
      </c>
      <c r="Y230" s="153"/>
      <c r="Z230" s="153"/>
      <c r="AA230" s="153"/>
      <c r="AB230" s="153"/>
      <c r="AC230" s="153"/>
      <c r="AD230" s="153"/>
      <c r="AE230" s="153"/>
      <c r="AF230" s="153"/>
      <c r="AG230" s="153" t="s">
        <v>101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84">
        <v>77</v>
      </c>
      <c r="B231" s="185" t="s">
        <v>333</v>
      </c>
      <c r="C231" s="195" t="s">
        <v>334</v>
      </c>
      <c r="D231" s="186" t="s">
        <v>239</v>
      </c>
      <c r="E231" s="187">
        <v>1</v>
      </c>
      <c r="F231" s="188"/>
      <c r="G231" s="189">
        <f t="shared" si="7"/>
        <v>0</v>
      </c>
      <c r="H231" s="188"/>
      <c r="I231" s="189">
        <f t="shared" si="8"/>
        <v>0</v>
      </c>
      <c r="J231" s="188"/>
      <c r="K231" s="189">
        <f t="shared" si="9"/>
        <v>0</v>
      </c>
      <c r="L231" s="189">
        <v>21</v>
      </c>
      <c r="M231" s="189">
        <f t="shared" si="10"/>
        <v>0</v>
      </c>
      <c r="N231" s="189">
        <v>0</v>
      </c>
      <c r="O231" s="189">
        <f t="shared" si="11"/>
        <v>0</v>
      </c>
      <c r="P231" s="189">
        <v>0</v>
      </c>
      <c r="Q231" s="189">
        <f t="shared" si="12"/>
        <v>0</v>
      </c>
      <c r="R231" s="189"/>
      <c r="S231" s="189" t="s">
        <v>240</v>
      </c>
      <c r="T231" s="190" t="s">
        <v>241</v>
      </c>
      <c r="U231" s="163">
        <v>0</v>
      </c>
      <c r="V231" s="163">
        <f t="shared" si="13"/>
        <v>0</v>
      </c>
      <c r="W231" s="163"/>
      <c r="X231" s="163" t="s">
        <v>100</v>
      </c>
      <c r="Y231" s="153"/>
      <c r="Z231" s="153"/>
      <c r="AA231" s="153"/>
      <c r="AB231" s="153"/>
      <c r="AC231" s="153"/>
      <c r="AD231" s="153"/>
      <c r="AE231" s="153"/>
      <c r="AF231" s="153"/>
      <c r="AG231" s="153" t="s">
        <v>101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84">
        <v>78</v>
      </c>
      <c r="B232" s="185" t="s">
        <v>335</v>
      </c>
      <c r="C232" s="195" t="s">
        <v>336</v>
      </c>
      <c r="D232" s="186" t="s">
        <v>330</v>
      </c>
      <c r="E232" s="187">
        <v>750</v>
      </c>
      <c r="F232" s="188"/>
      <c r="G232" s="189">
        <f t="shared" si="7"/>
        <v>0</v>
      </c>
      <c r="H232" s="188"/>
      <c r="I232" s="189">
        <f t="shared" si="8"/>
        <v>0</v>
      </c>
      <c r="J232" s="188"/>
      <c r="K232" s="189">
        <f t="shared" si="9"/>
        <v>0</v>
      </c>
      <c r="L232" s="189">
        <v>21</v>
      </c>
      <c r="M232" s="189">
        <f t="shared" si="10"/>
        <v>0</v>
      </c>
      <c r="N232" s="189">
        <v>1.06E-3</v>
      </c>
      <c r="O232" s="189">
        <f t="shared" si="11"/>
        <v>0.8</v>
      </c>
      <c r="P232" s="189">
        <v>0</v>
      </c>
      <c r="Q232" s="189">
        <f t="shared" si="12"/>
        <v>0</v>
      </c>
      <c r="R232" s="189" t="s">
        <v>337</v>
      </c>
      <c r="S232" s="189" t="s">
        <v>99</v>
      </c>
      <c r="T232" s="190" t="s">
        <v>99</v>
      </c>
      <c r="U232" s="163">
        <v>0.42918000000000001</v>
      </c>
      <c r="V232" s="163">
        <f t="shared" si="13"/>
        <v>321.89</v>
      </c>
      <c r="W232" s="163"/>
      <c r="X232" s="163" t="s">
        <v>338</v>
      </c>
      <c r="Y232" s="153"/>
      <c r="Z232" s="153"/>
      <c r="AA232" s="153"/>
      <c r="AB232" s="153"/>
      <c r="AC232" s="153"/>
      <c r="AD232" s="153"/>
      <c r="AE232" s="153"/>
      <c r="AF232" s="153"/>
      <c r="AG232" s="153" t="s">
        <v>339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77">
        <v>79</v>
      </c>
      <c r="B233" s="178" t="s">
        <v>340</v>
      </c>
      <c r="C233" s="196" t="s">
        <v>341</v>
      </c>
      <c r="D233" s="179" t="s">
        <v>342</v>
      </c>
      <c r="E233" s="180">
        <v>186</v>
      </c>
      <c r="F233" s="181"/>
      <c r="G233" s="182">
        <f t="shared" si="7"/>
        <v>0</v>
      </c>
      <c r="H233" s="181"/>
      <c r="I233" s="182">
        <f t="shared" si="8"/>
        <v>0</v>
      </c>
      <c r="J233" s="181"/>
      <c r="K233" s="182">
        <f t="shared" si="9"/>
        <v>0</v>
      </c>
      <c r="L233" s="182">
        <v>21</v>
      </c>
      <c r="M233" s="182">
        <f t="shared" si="10"/>
        <v>0</v>
      </c>
      <c r="N233" s="182">
        <v>0</v>
      </c>
      <c r="O233" s="182">
        <f t="shared" si="11"/>
        <v>0</v>
      </c>
      <c r="P233" s="182">
        <v>0</v>
      </c>
      <c r="Q233" s="182">
        <f t="shared" si="12"/>
        <v>0</v>
      </c>
      <c r="R233" s="182" t="s">
        <v>343</v>
      </c>
      <c r="S233" s="182" t="s">
        <v>99</v>
      </c>
      <c r="T233" s="183" t="s">
        <v>99</v>
      </c>
      <c r="U233" s="163">
        <v>1</v>
      </c>
      <c r="V233" s="163">
        <f t="shared" si="13"/>
        <v>186</v>
      </c>
      <c r="W233" s="163"/>
      <c r="X233" s="163" t="s">
        <v>344</v>
      </c>
      <c r="Y233" s="153"/>
      <c r="Z233" s="153"/>
      <c r="AA233" s="153"/>
      <c r="AB233" s="153"/>
      <c r="AC233" s="153"/>
      <c r="AD233" s="153"/>
      <c r="AE233" s="153"/>
      <c r="AF233" s="153"/>
      <c r="AG233" s="153" t="s">
        <v>345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60"/>
      <c r="B234" s="161"/>
      <c r="C234" s="197" t="s">
        <v>346</v>
      </c>
      <c r="D234" s="168"/>
      <c r="E234" s="169">
        <v>6</v>
      </c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115</v>
      </c>
      <c r="AH234" s="153">
        <v>0</v>
      </c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197" t="s">
        <v>347</v>
      </c>
      <c r="D235" s="168"/>
      <c r="E235" s="169">
        <v>72</v>
      </c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115</v>
      </c>
      <c r="AH235" s="153">
        <v>0</v>
      </c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60"/>
      <c r="B236" s="161"/>
      <c r="C236" s="197" t="s">
        <v>348</v>
      </c>
      <c r="D236" s="168"/>
      <c r="E236" s="169">
        <v>72</v>
      </c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115</v>
      </c>
      <c r="AH236" s="153">
        <v>0</v>
      </c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197" t="s">
        <v>349</v>
      </c>
      <c r="D237" s="168"/>
      <c r="E237" s="169">
        <v>36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115</v>
      </c>
      <c r="AH237" s="153">
        <v>0</v>
      </c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84">
        <v>80</v>
      </c>
      <c r="B238" s="185" t="s">
        <v>350</v>
      </c>
      <c r="C238" s="195" t="s">
        <v>351</v>
      </c>
      <c r="D238" s="186" t="s">
        <v>342</v>
      </c>
      <c r="E238" s="187">
        <v>40</v>
      </c>
      <c r="F238" s="188"/>
      <c r="G238" s="189">
        <f>ROUND(E238*F238,2)</f>
        <v>0</v>
      </c>
      <c r="H238" s="188"/>
      <c r="I238" s="189">
        <f>ROUND(E238*H238,2)</f>
        <v>0</v>
      </c>
      <c r="J238" s="188"/>
      <c r="K238" s="189">
        <f>ROUND(E238*J238,2)</f>
        <v>0</v>
      </c>
      <c r="L238" s="189">
        <v>21</v>
      </c>
      <c r="M238" s="189">
        <f>G238*(1+L238/100)</f>
        <v>0</v>
      </c>
      <c r="N238" s="189">
        <v>0</v>
      </c>
      <c r="O238" s="189">
        <f>ROUND(E238*N238,2)</f>
        <v>0</v>
      </c>
      <c r="P238" s="189">
        <v>0</v>
      </c>
      <c r="Q238" s="189">
        <f>ROUND(E238*P238,2)</f>
        <v>0</v>
      </c>
      <c r="R238" s="189" t="s">
        <v>343</v>
      </c>
      <c r="S238" s="189" t="s">
        <v>99</v>
      </c>
      <c r="T238" s="190" t="s">
        <v>99</v>
      </c>
      <c r="U238" s="163">
        <v>1</v>
      </c>
      <c r="V238" s="163">
        <f>ROUND(E238*U238,2)</f>
        <v>40</v>
      </c>
      <c r="W238" s="163"/>
      <c r="X238" s="163" t="s">
        <v>344</v>
      </c>
      <c r="Y238" s="153"/>
      <c r="Z238" s="153"/>
      <c r="AA238" s="153"/>
      <c r="AB238" s="153"/>
      <c r="AC238" s="153"/>
      <c r="AD238" s="153"/>
      <c r="AE238" s="153"/>
      <c r="AF238" s="153"/>
      <c r="AG238" s="153" t="s">
        <v>345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84">
        <v>81</v>
      </c>
      <c r="B239" s="185" t="s">
        <v>352</v>
      </c>
      <c r="C239" s="195" t="s">
        <v>353</v>
      </c>
      <c r="D239" s="186" t="s">
        <v>104</v>
      </c>
      <c r="E239" s="187">
        <v>5</v>
      </c>
      <c r="F239" s="188"/>
      <c r="G239" s="189">
        <f>ROUND(E239*F239,2)</f>
        <v>0</v>
      </c>
      <c r="H239" s="188"/>
      <c r="I239" s="189">
        <f>ROUND(E239*H239,2)</f>
        <v>0</v>
      </c>
      <c r="J239" s="188"/>
      <c r="K239" s="189">
        <f>ROUND(E239*J239,2)</f>
        <v>0</v>
      </c>
      <c r="L239" s="189">
        <v>21</v>
      </c>
      <c r="M239" s="189">
        <f>G239*(1+L239/100)</f>
        <v>0</v>
      </c>
      <c r="N239" s="189">
        <v>0</v>
      </c>
      <c r="O239" s="189">
        <f>ROUND(E239*N239,2)</f>
        <v>0</v>
      </c>
      <c r="P239" s="189">
        <v>0</v>
      </c>
      <c r="Q239" s="189">
        <f>ROUND(E239*P239,2)</f>
        <v>0</v>
      </c>
      <c r="R239" s="189" t="s">
        <v>354</v>
      </c>
      <c r="S239" s="189" t="s">
        <v>99</v>
      </c>
      <c r="T239" s="190" t="s">
        <v>99</v>
      </c>
      <c r="U239" s="163">
        <v>0</v>
      </c>
      <c r="V239" s="163">
        <f>ROUND(E239*U239,2)</f>
        <v>0</v>
      </c>
      <c r="W239" s="163"/>
      <c r="X239" s="163" t="s">
        <v>355</v>
      </c>
      <c r="Y239" s="153"/>
      <c r="Z239" s="153"/>
      <c r="AA239" s="153"/>
      <c r="AB239" s="153"/>
      <c r="AC239" s="153"/>
      <c r="AD239" s="153"/>
      <c r="AE239" s="153"/>
      <c r="AF239" s="153"/>
      <c r="AG239" s="153" t="s">
        <v>356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33.75" outlineLevel="1" x14ac:dyDescent="0.2">
      <c r="A240" s="177">
        <v>82</v>
      </c>
      <c r="B240" s="178" t="s">
        <v>357</v>
      </c>
      <c r="C240" s="196" t="s">
        <v>358</v>
      </c>
      <c r="D240" s="179" t="s">
        <v>112</v>
      </c>
      <c r="E240" s="180">
        <v>4</v>
      </c>
      <c r="F240" s="181"/>
      <c r="G240" s="182">
        <f>ROUND(E240*F240,2)</f>
        <v>0</v>
      </c>
      <c r="H240" s="181"/>
      <c r="I240" s="182">
        <f>ROUND(E240*H240,2)</f>
        <v>0</v>
      </c>
      <c r="J240" s="181"/>
      <c r="K240" s="182">
        <f>ROUND(E240*J240,2)</f>
        <v>0</v>
      </c>
      <c r="L240" s="182">
        <v>21</v>
      </c>
      <c r="M240" s="182">
        <f>G240*(1+L240/100)</f>
        <v>0</v>
      </c>
      <c r="N240" s="182">
        <v>3.4000000000000002E-4</v>
      </c>
      <c r="O240" s="182">
        <f>ROUND(E240*N240,2)</f>
        <v>0</v>
      </c>
      <c r="P240" s="182">
        <v>0</v>
      </c>
      <c r="Q240" s="182">
        <f>ROUND(E240*P240,2)</f>
        <v>0</v>
      </c>
      <c r="R240" s="182" t="s">
        <v>354</v>
      </c>
      <c r="S240" s="182" t="s">
        <v>99</v>
      </c>
      <c r="T240" s="183" t="s">
        <v>99</v>
      </c>
      <c r="U240" s="163">
        <v>0</v>
      </c>
      <c r="V240" s="163">
        <f>ROUND(E240*U240,2)</f>
        <v>0</v>
      </c>
      <c r="W240" s="163"/>
      <c r="X240" s="163" t="s">
        <v>355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356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197" t="s">
        <v>116</v>
      </c>
      <c r="D241" s="168"/>
      <c r="E241" s="169">
        <v>4</v>
      </c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115</v>
      </c>
      <c r="AH241" s="153">
        <v>0</v>
      </c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33.75" outlineLevel="1" x14ac:dyDescent="0.2">
      <c r="A242" s="177">
        <v>83</v>
      </c>
      <c r="B242" s="178" t="s">
        <v>359</v>
      </c>
      <c r="C242" s="196" t="s">
        <v>360</v>
      </c>
      <c r="D242" s="179" t="s">
        <v>112</v>
      </c>
      <c r="E242" s="180">
        <v>138</v>
      </c>
      <c r="F242" s="181"/>
      <c r="G242" s="182">
        <f>ROUND(E242*F242,2)</f>
        <v>0</v>
      </c>
      <c r="H242" s="181"/>
      <c r="I242" s="182">
        <f>ROUND(E242*H242,2)</f>
        <v>0</v>
      </c>
      <c r="J242" s="181"/>
      <c r="K242" s="182">
        <f>ROUND(E242*J242,2)</f>
        <v>0</v>
      </c>
      <c r="L242" s="182">
        <v>21</v>
      </c>
      <c r="M242" s="182">
        <f>G242*(1+L242/100)</f>
        <v>0</v>
      </c>
      <c r="N242" s="182">
        <v>3.6999999999999999E-4</v>
      </c>
      <c r="O242" s="182">
        <f>ROUND(E242*N242,2)</f>
        <v>0.05</v>
      </c>
      <c r="P242" s="182">
        <v>0</v>
      </c>
      <c r="Q242" s="182">
        <f>ROUND(E242*P242,2)</f>
        <v>0</v>
      </c>
      <c r="R242" s="182" t="s">
        <v>354</v>
      </c>
      <c r="S242" s="182" t="s">
        <v>99</v>
      </c>
      <c r="T242" s="183" t="s">
        <v>99</v>
      </c>
      <c r="U242" s="163">
        <v>0</v>
      </c>
      <c r="V242" s="163">
        <f>ROUND(E242*U242,2)</f>
        <v>0</v>
      </c>
      <c r="W242" s="163"/>
      <c r="X242" s="163" t="s">
        <v>355</v>
      </c>
      <c r="Y242" s="153"/>
      <c r="Z242" s="153"/>
      <c r="AA242" s="153"/>
      <c r="AB242" s="153"/>
      <c r="AC242" s="153"/>
      <c r="AD242" s="153"/>
      <c r="AE242" s="153"/>
      <c r="AF242" s="153"/>
      <c r="AG242" s="153" t="s">
        <v>356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60"/>
      <c r="B243" s="161"/>
      <c r="C243" s="197" t="s">
        <v>117</v>
      </c>
      <c r="D243" s="168"/>
      <c r="E243" s="169">
        <v>138</v>
      </c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115</v>
      </c>
      <c r="AH243" s="153">
        <v>0</v>
      </c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ht="33.75" outlineLevel="1" x14ac:dyDescent="0.2">
      <c r="A244" s="177">
        <v>84</v>
      </c>
      <c r="B244" s="178" t="s">
        <v>361</v>
      </c>
      <c r="C244" s="196" t="s">
        <v>362</v>
      </c>
      <c r="D244" s="179" t="s">
        <v>112</v>
      </c>
      <c r="E244" s="180">
        <v>22</v>
      </c>
      <c r="F244" s="181"/>
      <c r="G244" s="182">
        <f>ROUND(E244*F244,2)</f>
        <v>0</v>
      </c>
      <c r="H244" s="181"/>
      <c r="I244" s="182">
        <f>ROUND(E244*H244,2)</f>
        <v>0</v>
      </c>
      <c r="J244" s="181"/>
      <c r="K244" s="182">
        <f>ROUND(E244*J244,2)</f>
        <v>0</v>
      </c>
      <c r="L244" s="182">
        <v>21</v>
      </c>
      <c r="M244" s="182">
        <f>G244*(1+L244/100)</f>
        <v>0</v>
      </c>
      <c r="N244" s="182">
        <v>4.2000000000000002E-4</v>
      </c>
      <c r="O244" s="182">
        <f>ROUND(E244*N244,2)</f>
        <v>0.01</v>
      </c>
      <c r="P244" s="182">
        <v>0</v>
      </c>
      <c r="Q244" s="182">
        <f>ROUND(E244*P244,2)</f>
        <v>0</v>
      </c>
      <c r="R244" s="182" t="s">
        <v>354</v>
      </c>
      <c r="S244" s="182" t="s">
        <v>99</v>
      </c>
      <c r="T244" s="183" t="s">
        <v>99</v>
      </c>
      <c r="U244" s="163">
        <v>0</v>
      </c>
      <c r="V244" s="163">
        <f>ROUND(E244*U244,2)</f>
        <v>0</v>
      </c>
      <c r="W244" s="163"/>
      <c r="X244" s="163" t="s">
        <v>355</v>
      </c>
      <c r="Y244" s="153"/>
      <c r="Z244" s="153"/>
      <c r="AA244" s="153"/>
      <c r="AB244" s="153"/>
      <c r="AC244" s="153"/>
      <c r="AD244" s="153"/>
      <c r="AE244" s="153"/>
      <c r="AF244" s="153"/>
      <c r="AG244" s="153" t="s">
        <v>356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197" t="s">
        <v>118</v>
      </c>
      <c r="D245" s="168"/>
      <c r="E245" s="169">
        <v>22</v>
      </c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115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ht="33.75" outlineLevel="1" x14ac:dyDescent="0.2">
      <c r="A246" s="177">
        <v>85</v>
      </c>
      <c r="B246" s="178" t="s">
        <v>363</v>
      </c>
      <c r="C246" s="196" t="s">
        <v>364</v>
      </c>
      <c r="D246" s="179" t="s">
        <v>112</v>
      </c>
      <c r="E246" s="180">
        <v>2</v>
      </c>
      <c r="F246" s="181"/>
      <c r="G246" s="182">
        <f>ROUND(E246*F246,2)</f>
        <v>0</v>
      </c>
      <c r="H246" s="181"/>
      <c r="I246" s="182">
        <f>ROUND(E246*H246,2)</f>
        <v>0</v>
      </c>
      <c r="J246" s="181"/>
      <c r="K246" s="182">
        <f>ROUND(E246*J246,2)</f>
        <v>0</v>
      </c>
      <c r="L246" s="182">
        <v>21</v>
      </c>
      <c r="M246" s="182">
        <f>G246*(1+L246/100)</f>
        <v>0</v>
      </c>
      <c r="N246" s="182">
        <v>4.8000000000000001E-4</v>
      </c>
      <c r="O246" s="182">
        <f>ROUND(E246*N246,2)</f>
        <v>0</v>
      </c>
      <c r="P246" s="182">
        <v>0</v>
      </c>
      <c r="Q246" s="182">
        <f>ROUND(E246*P246,2)</f>
        <v>0</v>
      </c>
      <c r="R246" s="182" t="s">
        <v>354</v>
      </c>
      <c r="S246" s="182" t="s">
        <v>99</v>
      </c>
      <c r="T246" s="183" t="s">
        <v>99</v>
      </c>
      <c r="U246" s="163">
        <v>0</v>
      </c>
      <c r="V246" s="163">
        <f>ROUND(E246*U246,2)</f>
        <v>0</v>
      </c>
      <c r="W246" s="163"/>
      <c r="X246" s="163" t="s">
        <v>355</v>
      </c>
      <c r="Y246" s="153"/>
      <c r="Z246" s="153"/>
      <c r="AA246" s="153"/>
      <c r="AB246" s="153"/>
      <c r="AC246" s="153"/>
      <c r="AD246" s="153"/>
      <c r="AE246" s="153"/>
      <c r="AF246" s="153"/>
      <c r="AG246" s="153" t="s">
        <v>356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197" t="s">
        <v>119</v>
      </c>
      <c r="D247" s="168"/>
      <c r="E247" s="169">
        <v>2</v>
      </c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115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ht="33.75" outlineLevel="1" x14ac:dyDescent="0.2">
      <c r="A248" s="177">
        <v>86</v>
      </c>
      <c r="B248" s="178" t="s">
        <v>365</v>
      </c>
      <c r="C248" s="196" t="s">
        <v>366</v>
      </c>
      <c r="D248" s="179" t="s">
        <v>112</v>
      </c>
      <c r="E248" s="180">
        <v>20</v>
      </c>
      <c r="F248" s="181"/>
      <c r="G248" s="182">
        <f>ROUND(E248*F248,2)</f>
        <v>0</v>
      </c>
      <c r="H248" s="181"/>
      <c r="I248" s="182">
        <f>ROUND(E248*H248,2)</f>
        <v>0</v>
      </c>
      <c r="J248" s="181"/>
      <c r="K248" s="182">
        <f>ROUND(E248*J248,2)</f>
        <v>0</v>
      </c>
      <c r="L248" s="182">
        <v>21</v>
      </c>
      <c r="M248" s="182">
        <f>G248*(1+L248/100)</f>
        <v>0</v>
      </c>
      <c r="N248" s="182">
        <v>5.1999999999999995E-4</v>
      </c>
      <c r="O248" s="182">
        <f>ROUND(E248*N248,2)</f>
        <v>0.01</v>
      </c>
      <c r="P248" s="182">
        <v>0</v>
      </c>
      <c r="Q248" s="182">
        <f>ROUND(E248*P248,2)</f>
        <v>0</v>
      </c>
      <c r="R248" s="182" t="s">
        <v>354</v>
      </c>
      <c r="S248" s="182" t="s">
        <v>99</v>
      </c>
      <c r="T248" s="183" t="s">
        <v>99</v>
      </c>
      <c r="U248" s="163">
        <v>0</v>
      </c>
      <c r="V248" s="163">
        <f>ROUND(E248*U248,2)</f>
        <v>0</v>
      </c>
      <c r="W248" s="163"/>
      <c r="X248" s="163" t="s">
        <v>355</v>
      </c>
      <c r="Y248" s="153"/>
      <c r="Z248" s="153"/>
      <c r="AA248" s="153"/>
      <c r="AB248" s="153"/>
      <c r="AC248" s="153"/>
      <c r="AD248" s="153"/>
      <c r="AE248" s="153"/>
      <c r="AF248" s="153"/>
      <c r="AG248" s="153" t="s">
        <v>356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197" t="s">
        <v>120</v>
      </c>
      <c r="D249" s="168"/>
      <c r="E249" s="169">
        <v>20</v>
      </c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115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33.75" outlineLevel="1" x14ac:dyDescent="0.2">
      <c r="A250" s="177">
        <v>87</v>
      </c>
      <c r="B250" s="178" t="s">
        <v>367</v>
      </c>
      <c r="C250" s="196" t="s">
        <v>368</v>
      </c>
      <c r="D250" s="179" t="s">
        <v>112</v>
      </c>
      <c r="E250" s="180">
        <v>24</v>
      </c>
      <c r="F250" s="181"/>
      <c r="G250" s="182">
        <f>ROUND(E250*F250,2)</f>
        <v>0</v>
      </c>
      <c r="H250" s="181"/>
      <c r="I250" s="182">
        <f>ROUND(E250*H250,2)</f>
        <v>0</v>
      </c>
      <c r="J250" s="181"/>
      <c r="K250" s="182">
        <f>ROUND(E250*J250,2)</f>
        <v>0</v>
      </c>
      <c r="L250" s="182">
        <v>21</v>
      </c>
      <c r="M250" s="182">
        <f>G250*(1+L250/100)</f>
        <v>0</v>
      </c>
      <c r="N250" s="182">
        <v>7.7999999999999999E-4</v>
      </c>
      <c r="O250" s="182">
        <f>ROUND(E250*N250,2)</f>
        <v>0.02</v>
      </c>
      <c r="P250" s="182">
        <v>0</v>
      </c>
      <c r="Q250" s="182">
        <f>ROUND(E250*P250,2)</f>
        <v>0</v>
      </c>
      <c r="R250" s="182" t="s">
        <v>354</v>
      </c>
      <c r="S250" s="182" t="s">
        <v>99</v>
      </c>
      <c r="T250" s="183" t="s">
        <v>99</v>
      </c>
      <c r="U250" s="163">
        <v>0</v>
      </c>
      <c r="V250" s="163">
        <f>ROUND(E250*U250,2)</f>
        <v>0</v>
      </c>
      <c r="W250" s="163"/>
      <c r="X250" s="163" t="s">
        <v>355</v>
      </c>
      <c r="Y250" s="153"/>
      <c r="Z250" s="153"/>
      <c r="AA250" s="153"/>
      <c r="AB250" s="153"/>
      <c r="AC250" s="153"/>
      <c r="AD250" s="153"/>
      <c r="AE250" s="153"/>
      <c r="AF250" s="153"/>
      <c r="AG250" s="153" t="s">
        <v>356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197" t="s">
        <v>122</v>
      </c>
      <c r="D251" s="168"/>
      <c r="E251" s="169">
        <v>24</v>
      </c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115</v>
      </c>
      <c r="AH251" s="153">
        <v>0</v>
      </c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33.75" outlineLevel="1" x14ac:dyDescent="0.2">
      <c r="A252" s="177">
        <v>88</v>
      </c>
      <c r="B252" s="178" t="s">
        <v>369</v>
      </c>
      <c r="C252" s="196" t="s">
        <v>370</v>
      </c>
      <c r="D252" s="179" t="s">
        <v>112</v>
      </c>
      <c r="E252" s="180">
        <v>20</v>
      </c>
      <c r="F252" s="181"/>
      <c r="G252" s="182">
        <f>ROUND(E252*F252,2)</f>
        <v>0</v>
      </c>
      <c r="H252" s="181"/>
      <c r="I252" s="182">
        <f>ROUND(E252*H252,2)</f>
        <v>0</v>
      </c>
      <c r="J252" s="181"/>
      <c r="K252" s="182">
        <f>ROUND(E252*J252,2)</f>
        <v>0</v>
      </c>
      <c r="L252" s="182">
        <v>21</v>
      </c>
      <c r="M252" s="182">
        <f>G252*(1+L252/100)</f>
        <v>0</v>
      </c>
      <c r="N252" s="182">
        <v>8.4999999999999995E-4</v>
      </c>
      <c r="O252" s="182">
        <f>ROUND(E252*N252,2)</f>
        <v>0.02</v>
      </c>
      <c r="P252" s="182">
        <v>0</v>
      </c>
      <c r="Q252" s="182">
        <f>ROUND(E252*P252,2)</f>
        <v>0</v>
      </c>
      <c r="R252" s="182" t="s">
        <v>354</v>
      </c>
      <c r="S252" s="182" t="s">
        <v>99</v>
      </c>
      <c r="T252" s="183" t="s">
        <v>99</v>
      </c>
      <c r="U252" s="163">
        <v>0</v>
      </c>
      <c r="V252" s="163">
        <f>ROUND(E252*U252,2)</f>
        <v>0</v>
      </c>
      <c r="W252" s="163"/>
      <c r="X252" s="163" t="s">
        <v>355</v>
      </c>
      <c r="Y252" s="153"/>
      <c r="Z252" s="153"/>
      <c r="AA252" s="153"/>
      <c r="AB252" s="153"/>
      <c r="AC252" s="153"/>
      <c r="AD252" s="153"/>
      <c r="AE252" s="153"/>
      <c r="AF252" s="153"/>
      <c r="AG252" s="153" t="s">
        <v>356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197" t="s">
        <v>123</v>
      </c>
      <c r="D253" s="168"/>
      <c r="E253" s="169">
        <v>20</v>
      </c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115</v>
      </c>
      <c r="AH253" s="153">
        <v>0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ht="33.75" outlineLevel="1" x14ac:dyDescent="0.2">
      <c r="A254" s="177">
        <v>89</v>
      </c>
      <c r="B254" s="178" t="s">
        <v>371</v>
      </c>
      <c r="C254" s="196" t="s">
        <v>372</v>
      </c>
      <c r="D254" s="179" t="s">
        <v>112</v>
      </c>
      <c r="E254" s="180">
        <v>80</v>
      </c>
      <c r="F254" s="181"/>
      <c r="G254" s="182">
        <f>ROUND(E254*F254,2)</f>
        <v>0</v>
      </c>
      <c r="H254" s="181"/>
      <c r="I254" s="182">
        <f>ROUND(E254*H254,2)</f>
        <v>0</v>
      </c>
      <c r="J254" s="181"/>
      <c r="K254" s="182">
        <f>ROUND(E254*J254,2)</f>
        <v>0</v>
      </c>
      <c r="L254" s="182">
        <v>21</v>
      </c>
      <c r="M254" s="182">
        <f>G254*(1+L254/100)</f>
        <v>0</v>
      </c>
      <c r="N254" s="182">
        <v>9.2000000000000003E-4</v>
      </c>
      <c r="O254" s="182">
        <f>ROUND(E254*N254,2)</f>
        <v>7.0000000000000007E-2</v>
      </c>
      <c r="P254" s="182">
        <v>0</v>
      </c>
      <c r="Q254" s="182">
        <f>ROUND(E254*P254,2)</f>
        <v>0</v>
      </c>
      <c r="R254" s="182" t="s">
        <v>354</v>
      </c>
      <c r="S254" s="182" t="s">
        <v>99</v>
      </c>
      <c r="T254" s="183" t="s">
        <v>99</v>
      </c>
      <c r="U254" s="163">
        <v>0</v>
      </c>
      <c r="V254" s="163">
        <f>ROUND(E254*U254,2)</f>
        <v>0</v>
      </c>
      <c r="W254" s="163"/>
      <c r="X254" s="163" t="s">
        <v>355</v>
      </c>
      <c r="Y254" s="153"/>
      <c r="Z254" s="153"/>
      <c r="AA254" s="153"/>
      <c r="AB254" s="153"/>
      <c r="AC254" s="153"/>
      <c r="AD254" s="153"/>
      <c r="AE254" s="153"/>
      <c r="AF254" s="153"/>
      <c r="AG254" s="153" t="s">
        <v>356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197" t="s">
        <v>124</v>
      </c>
      <c r="D255" s="168"/>
      <c r="E255" s="169">
        <v>80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115</v>
      </c>
      <c r="AH255" s="153">
        <v>0</v>
      </c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ht="33.75" outlineLevel="1" x14ac:dyDescent="0.2">
      <c r="A256" s="177">
        <v>90</v>
      </c>
      <c r="B256" s="178" t="s">
        <v>373</v>
      </c>
      <c r="C256" s="196" t="s">
        <v>374</v>
      </c>
      <c r="D256" s="179" t="s">
        <v>112</v>
      </c>
      <c r="E256" s="180">
        <v>36</v>
      </c>
      <c r="F256" s="181"/>
      <c r="G256" s="182">
        <f>ROUND(E256*F256,2)</f>
        <v>0</v>
      </c>
      <c r="H256" s="181"/>
      <c r="I256" s="182">
        <f>ROUND(E256*H256,2)</f>
        <v>0</v>
      </c>
      <c r="J256" s="181"/>
      <c r="K256" s="182">
        <f>ROUND(E256*J256,2)</f>
        <v>0</v>
      </c>
      <c r="L256" s="182">
        <v>21</v>
      </c>
      <c r="M256" s="182">
        <f>G256*(1+L256/100)</f>
        <v>0</v>
      </c>
      <c r="N256" s="182">
        <v>1.01E-3</v>
      </c>
      <c r="O256" s="182">
        <f>ROUND(E256*N256,2)</f>
        <v>0.04</v>
      </c>
      <c r="P256" s="182">
        <v>0</v>
      </c>
      <c r="Q256" s="182">
        <f>ROUND(E256*P256,2)</f>
        <v>0</v>
      </c>
      <c r="R256" s="182" t="s">
        <v>354</v>
      </c>
      <c r="S256" s="182" t="s">
        <v>99</v>
      </c>
      <c r="T256" s="183" t="s">
        <v>99</v>
      </c>
      <c r="U256" s="163">
        <v>0</v>
      </c>
      <c r="V256" s="163">
        <f>ROUND(E256*U256,2)</f>
        <v>0</v>
      </c>
      <c r="W256" s="163"/>
      <c r="X256" s="163" t="s">
        <v>355</v>
      </c>
      <c r="Y256" s="153"/>
      <c r="Z256" s="153"/>
      <c r="AA256" s="153"/>
      <c r="AB256" s="153"/>
      <c r="AC256" s="153"/>
      <c r="AD256" s="153"/>
      <c r="AE256" s="153"/>
      <c r="AF256" s="153"/>
      <c r="AG256" s="153" t="s">
        <v>356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197" t="s">
        <v>125</v>
      </c>
      <c r="D257" s="168"/>
      <c r="E257" s="169">
        <v>36</v>
      </c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115</v>
      </c>
      <c r="AH257" s="153">
        <v>0</v>
      </c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33.75" outlineLevel="1" x14ac:dyDescent="0.2">
      <c r="A258" s="177">
        <v>91</v>
      </c>
      <c r="B258" s="178" t="s">
        <v>375</v>
      </c>
      <c r="C258" s="196" t="s">
        <v>376</v>
      </c>
      <c r="D258" s="179" t="s">
        <v>112</v>
      </c>
      <c r="E258" s="180">
        <v>52</v>
      </c>
      <c r="F258" s="181"/>
      <c r="G258" s="182">
        <f>ROUND(E258*F258,2)</f>
        <v>0</v>
      </c>
      <c r="H258" s="181"/>
      <c r="I258" s="182">
        <f>ROUND(E258*H258,2)</f>
        <v>0</v>
      </c>
      <c r="J258" s="181"/>
      <c r="K258" s="182">
        <f>ROUND(E258*J258,2)</f>
        <v>0</v>
      </c>
      <c r="L258" s="182">
        <v>21</v>
      </c>
      <c r="M258" s="182">
        <f>G258*(1+L258/100)</f>
        <v>0</v>
      </c>
      <c r="N258" s="182">
        <v>1.09E-3</v>
      </c>
      <c r="O258" s="182">
        <f>ROUND(E258*N258,2)</f>
        <v>0.06</v>
      </c>
      <c r="P258" s="182">
        <v>0</v>
      </c>
      <c r="Q258" s="182">
        <f>ROUND(E258*P258,2)</f>
        <v>0</v>
      </c>
      <c r="R258" s="182" t="s">
        <v>354</v>
      </c>
      <c r="S258" s="182" t="s">
        <v>99</v>
      </c>
      <c r="T258" s="183" t="s">
        <v>99</v>
      </c>
      <c r="U258" s="163">
        <v>0</v>
      </c>
      <c r="V258" s="163">
        <f>ROUND(E258*U258,2)</f>
        <v>0</v>
      </c>
      <c r="W258" s="163"/>
      <c r="X258" s="163" t="s">
        <v>355</v>
      </c>
      <c r="Y258" s="153"/>
      <c r="Z258" s="153"/>
      <c r="AA258" s="153"/>
      <c r="AB258" s="153"/>
      <c r="AC258" s="153"/>
      <c r="AD258" s="153"/>
      <c r="AE258" s="153"/>
      <c r="AF258" s="153"/>
      <c r="AG258" s="153" t="s">
        <v>356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197" t="s">
        <v>126</v>
      </c>
      <c r="D259" s="168"/>
      <c r="E259" s="169">
        <v>52</v>
      </c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115</v>
      </c>
      <c r="AH259" s="153">
        <v>0</v>
      </c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ht="33.75" outlineLevel="1" x14ac:dyDescent="0.2">
      <c r="A260" s="177">
        <v>92</v>
      </c>
      <c r="B260" s="178" t="s">
        <v>377</v>
      </c>
      <c r="C260" s="196" t="s">
        <v>378</v>
      </c>
      <c r="D260" s="179" t="s">
        <v>112</v>
      </c>
      <c r="E260" s="180">
        <v>115</v>
      </c>
      <c r="F260" s="181"/>
      <c r="G260" s="182">
        <f>ROUND(E260*F260,2)</f>
        <v>0</v>
      </c>
      <c r="H260" s="181"/>
      <c r="I260" s="182">
        <f>ROUND(E260*H260,2)</f>
        <v>0</v>
      </c>
      <c r="J260" s="181"/>
      <c r="K260" s="182">
        <f>ROUND(E260*J260,2)</f>
        <v>0</v>
      </c>
      <c r="L260" s="182">
        <v>21</v>
      </c>
      <c r="M260" s="182">
        <f>G260*(1+L260/100)</f>
        <v>0</v>
      </c>
      <c r="N260" s="182">
        <v>1.2099999999999999E-3</v>
      </c>
      <c r="O260" s="182">
        <f>ROUND(E260*N260,2)</f>
        <v>0.14000000000000001</v>
      </c>
      <c r="P260" s="182">
        <v>0</v>
      </c>
      <c r="Q260" s="182">
        <f>ROUND(E260*P260,2)</f>
        <v>0</v>
      </c>
      <c r="R260" s="182" t="s">
        <v>354</v>
      </c>
      <c r="S260" s="182" t="s">
        <v>99</v>
      </c>
      <c r="T260" s="183" t="s">
        <v>99</v>
      </c>
      <c r="U260" s="163">
        <v>0</v>
      </c>
      <c r="V260" s="163">
        <f>ROUND(E260*U260,2)</f>
        <v>0</v>
      </c>
      <c r="W260" s="163"/>
      <c r="X260" s="163" t="s">
        <v>355</v>
      </c>
      <c r="Y260" s="153"/>
      <c r="Z260" s="153"/>
      <c r="AA260" s="153"/>
      <c r="AB260" s="153"/>
      <c r="AC260" s="153"/>
      <c r="AD260" s="153"/>
      <c r="AE260" s="153"/>
      <c r="AF260" s="153"/>
      <c r="AG260" s="153" t="s">
        <v>356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60"/>
      <c r="B261" s="161"/>
      <c r="C261" s="197" t="s">
        <v>129</v>
      </c>
      <c r="D261" s="168"/>
      <c r="E261" s="169">
        <v>115</v>
      </c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115</v>
      </c>
      <c r="AH261" s="153">
        <v>5</v>
      </c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ht="33.75" outlineLevel="1" x14ac:dyDescent="0.2">
      <c r="A262" s="177">
        <v>93</v>
      </c>
      <c r="B262" s="178" t="s">
        <v>379</v>
      </c>
      <c r="C262" s="196" t="s">
        <v>380</v>
      </c>
      <c r="D262" s="179" t="s">
        <v>112</v>
      </c>
      <c r="E262" s="180">
        <v>230</v>
      </c>
      <c r="F262" s="181"/>
      <c r="G262" s="182">
        <f>ROUND(E262*F262,2)</f>
        <v>0</v>
      </c>
      <c r="H262" s="181"/>
      <c r="I262" s="182">
        <f>ROUND(E262*H262,2)</f>
        <v>0</v>
      </c>
      <c r="J262" s="181"/>
      <c r="K262" s="182">
        <f>ROUND(E262*J262,2)</f>
        <v>0</v>
      </c>
      <c r="L262" s="182">
        <v>21</v>
      </c>
      <c r="M262" s="182">
        <f>G262*(1+L262/100)</f>
        <v>0</v>
      </c>
      <c r="N262" s="182">
        <v>1.39E-3</v>
      </c>
      <c r="O262" s="182">
        <f>ROUND(E262*N262,2)</f>
        <v>0.32</v>
      </c>
      <c r="P262" s="182">
        <v>0</v>
      </c>
      <c r="Q262" s="182">
        <f>ROUND(E262*P262,2)</f>
        <v>0</v>
      </c>
      <c r="R262" s="182" t="s">
        <v>354</v>
      </c>
      <c r="S262" s="182" t="s">
        <v>99</v>
      </c>
      <c r="T262" s="183" t="s">
        <v>99</v>
      </c>
      <c r="U262" s="163">
        <v>0</v>
      </c>
      <c r="V262" s="163">
        <f>ROUND(E262*U262,2)</f>
        <v>0</v>
      </c>
      <c r="W262" s="163"/>
      <c r="X262" s="163" t="s">
        <v>355</v>
      </c>
      <c r="Y262" s="153"/>
      <c r="Z262" s="153"/>
      <c r="AA262" s="153"/>
      <c r="AB262" s="153"/>
      <c r="AC262" s="153"/>
      <c r="AD262" s="153"/>
      <c r="AE262" s="153"/>
      <c r="AF262" s="153"/>
      <c r="AG262" s="153" t="s">
        <v>356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/>
      <c r="B263" s="161"/>
      <c r="C263" s="197" t="s">
        <v>130</v>
      </c>
      <c r="D263" s="168"/>
      <c r="E263" s="169">
        <v>230</v>
      </c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115</v>
      </c>
      <c r="AH263" s="153">
        <v>5</v>
      </c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60">
        <v>94</v>
      </c>
      <c r="B264" s="161" t="s">
        <v>381</v>
      </c>
      <c r="C264" s="198" t="s">
        <v>382</v>
      </c>
      <c r="D264" s="162" t="s">
        <v>0</v>
      </c>
      <c r="E264" s="192"/>
      <c r="F264" s="164"/>
      <c r="G264" s="163">
        <f>ROUND(E264*F264,2)</f>
        <v>0</v>
      </c>
      <c r="H264" s="164"/>
      <c r="I264" s="163">
        <f>ROUND(E264*H264,2)</f>
        <v>0</v>
      </c>
      <c r="J264" s="164"/>
      <c r="K264" s="163">
        <f>ROUND(E264*J264,2)</f>
        <v>0</v>
      </c>
      <c r="L264" s="163">
        <v>21</v>
      </c>
      <c r="M264" s="163">
        <f>G264*(1+L264/100)</f>
        <v>0</v>
      </c>
      <c r="N264" s="163">
        <v>0</v>
      </c>
      <c r="O264" s="163">
        <f>ROUND(E264*N264,2)</f>
        <v>0</v>
      </c>
      <c r="P264" s="163">
        <v>0</v>
      </c>
      <c r="Q264" s="163">
        <f>ROUND(E264*P264,2)</f>
        <v>0</v>
      </c>
      <c r="R264" s="163" t="s">
        <v>134</v>
      </c>
      <c r="S264" s="163" t="s">
        <v>99</v>
      </c>
      <c r="T264" s="163" t="s">
        <v>99</v>
      </c>
      <c r="U264" s="163">
        <v>0</v>
      </c>
      <c r="V264" s="163">
        <f>ROUND(E264*U264,2)</f>
        <v>0</v>
      </c>
      <c r="W264" s="163"/>
      <c r="X264" s="163" t="s">
        <v>383</v>
      </c>
      <c r="Y264" s="153"/>
      <c r="Z264" s="153"/>
      <c r="AA264" s="153"/>
      <c r="AB264" s="153"/>
      <c r="AC264" s="153"/>
      <c r="AD264" s="153"/>
      <c r="AE264" s="153"/>
      <c r="AF264" s="153"/>
      <c r="AG264" s="153" t="s">
        <v>384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x14ac:dyDescent="0.2">
      <c r="A265" s="171" t="s">
        <v>93</v>
      </c>
      <c r="B265" s="172" t="s">
        <v>63</v>
      </c>
      <c r="C265" s="194" t="s">
        <v>64</v>
      </c>
      <c r="D265" s="173"/>
      <c r="E265" s="174"/>
      <c r="F265" s="175"/>
      <c r="G265" s="175">
        <f>SUMIF(AG266:AG741,"&lt;&gt;NOR",G266:G741)</f>
        <v>0</v>
      </c>
      <c r="H265" s="175"/>
      <c r="I265" s="175">
        <f>SUM(I266:I741)</f>
        <v>0</v>
      </c>
      <c r="J265" s="175"/>
      <c r="K265" s="175">
        <f>SUM(K266:K741)</f>
        <v>0</v>
      </c>
      <c r="L265" s="175"/>
      <c r="M265" s="175">
        <f>SUM(M266:M741)</f>
        <v>0</v>
      </c>
      <c r="N265" s="175"/>
      <c r="O265" s="175">
        <f>SUM(O266:O741)</f>
        <v>28.67000000000003</v>
      </c>
      <c r="P265" s="175"/>
      <c r="Q265" s="175">
        <f>SUM(Q266:Q741)</f>
        <v>0</v>
      </c>
      <c r="R265" s="175"/>
      <c r="S265" s="175"/>
      <c r="T265" s="176"/>
      <c r="U265" s="170"/>
      <c r="V265" s="170">
        <f>SUM(V266:V741)</f>
        <v>7994.2100000000009</v>
      </c>
      <c r="W265" s="170"/>
      <c r="X265" s="170"/>
      <c r="AG265" t="s">
        <v>94</v>
      </c>
    </row>
    <row r="266" spans="1:60" outlineLevel="1" x14ac:dyDescent="0.2">
      <c r="A266" s="184">
        <v>95</v>
      </c>
      <c r="B266" s="185" t="s">
        <v>95</v>
      </c>
      <c r="C266" s="195" t="s">
        <v>96</v>
      </c>
      <c r="D266" s="186" t="s">
        <v>97</v>
      </c>
      <c r="E266" s="187">
        <v>500</v>
      </c>
      <c r="F266" s="188"/>
      <c r="G266" s="189">
        <f>ROUND(E266*F266,2)</f>
        <v>0</v>
      </c>
      <c r="H266" s="188"/>
      <c r="I266" s="189">
        <f>ROUND(E266*H266,2)</f>
        <v>0</v>
      </c>
      <c r="J266" s="188"/>
      <c r="K266" s="189">
        <f>ROUND(E266*J266,2)</f>
        <v>0</v>
      </c>
      <c r="L266" s="189">
        <v>21</v>
      </c>
      <c r="M266" s="189">
        <f>G266*(1+L266/100)</f>
        <v>0</v>
      </c>
      <c r="N266" s="189">
        <v>1.2099999999999999E-3</v>
      </c>
      <c r="O266" s="189">
        <f>ROUND(E266*N266,2)</f>
        <v>0.61</v>
      </c>
      <c r="P266" s="189">
        <v>0</v>
      </c>
      <c r="Q266" s="189">
        <f>ROUND(E266*P266,2)</f>
        <v>0</v>
      </c>
      <c r="R266" s="189" t="s">
        <v>98</v>
      </c>
      <c r="S266" s="189" t="s">
        <v>99</v>
      </c>
      <c r="T266" s="190" t="s">
        <v>99</v>
      </c>
      <c r="U266" s="163">
        <v>0.17699999999999999</v>
      </c>
      <c r="V266" s="163">
        <f>ROUND(E266*U266,2)</f>
        <v>88.5</v>
      </c>
      <c r="W266" s="163"/>
      <c r="X266" s="163" t="s">
        <v>100</v>
      </c>
      <c r="Y266" s="153"/>
      <c r="Z266" s="153"/>
      <c r="AA266" s="153"/>
      <c r="AB266" s="153"/>
      <c r="AC266" s="153"/>
      <c r="AD266" s="153"/>
      <c r="AE266" s="153"/>
      <c r="AF266" s="153"/>
      <c r="AG266" s="153" t="s">
        <v>101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77">
        <v>96</v>
      </c>
      <c r="B267" s="178" t="s">
        <v>102</v>
      </c>
      <c r="C267" s="196" t="s">
        <v>103</v>
      </c>
      <c r="D267" s="179" t="s">
        <v>104</v>
      </c>
      <c r="E267" s="180">
        <v>100</v>
      </c>
      <c r="F267" s="181"/>
      <c r="G267" s="182">
        <f>ROUND(E267*F267,2)</f>
        <v>0</v>
      </c>
      <c r="H267" s="181"/>
      <c r="I267" s="182">
        <f>ROUND(E267*H267,2)</f>
        <v>0</v>
      </c>
      <c r="J267" s="181"/>
      <c r="K267" s="182">
        <f>ROUND(E267*J267,2)</f>
        <v>0</v>
      </c>
      <c r="L267" s="182">
        <v>21</v>
      </c>
      <c r="M267" s="182">
        <f>G267*(1+L267/100)</f>
        <v>0</v>
      </c>
      <c r="N267" s="182">
        <v>1.89E-3</v>
      </c>
      <c r="O267" s="182">
        <f>ROUND(E267*N267,2)</f>
        <v>0.19</v>
      </c>
      <c r="P267" s="182">
        <v>0</v>
      </c>
      <c r="Q267" s="182">
        <f>ROUND(E267*P267,2)</f>
        <v>0</v>
      </c>
      <c r="R267" s="182" t="s">
        <v>105</v>
      </c>
      <c r="S267" s="182" t="s">
        <v>99</v>
      </c>
      <c r="T267" s="183" t="s">
        <v>99</v>
      </c>
      <c r="U267" s="163">
        <v>1.4450000000000001</v>
      </c>
      <c r="V267" s="163">
        <f>ROUND(E267*U267,2)</f>
        <v>144.5</v>
      </c>
      <c r="W267" s="163"/>
      <c r="X267" s="163" t="s">
        <v>100</v>
      </c>
      <c r="Y267" s="153"/>
      <c r="Z267" s="153"/>
      <c r="AA267" s="153"/>
      <c r="AB267" s="153"/>
      <c r="AC267" s="153"/>
      <c r="AD267" s="153"/>
      <c r="AE267" s="153"/>
      <c r="AF267" s="153"/>
      <c r="AG267" s="153" t="s">
        <v>101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262" t="s">
        <v>106</v>
      </c>
      <c r="D268" s="263"/>
      <c r="E268" s="263"/>
      <c r="F268" s="263"/>
      <c r="G268" s="2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107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77">
        <v>97</v>
      </c>
      <c r="B269" s="178" t="s">
        <v>108</v>
      </c>
      <c r="C269" s="196" t="s">
        <v>109</v>
      </c>
      <c r="D269" s="179" t="s">
        <v>104</v>
      </c>
      <c r="E269" s="180">
        <v>100</v>
      </c>
      <c r="F269" s="181"/>
      <c r="G269" s="182">
        <f>ROUND(E269*F269,2)</f>
        <v>0</v>
      </c>
      <c r="H269" s="181"/>
      <c r="I269" s="182">
        <f>ROUND(E269*H269,2)</f>
        <v>0</v>
      </c>
      <c r="J269" s="181"/>
      <c r="K269" s="182">
        <f>ROUND(E269*J269,2)</f>
        <v>0</v>
      </c>
      <c r="L269" s="182">
        <v>21</v>
      </c>
      <c r="M269" s="182">
        <f>G269*(1+L269/100)</f>
        <v>0</v>
      </c>
      <c r="N269" s="182">
        <v>2.4599999999999999E-3</v>
      </c>
      <c r="O269" s="182">
        <f>ROUND(E269*N269,2)</f>
        <v>0.25</v>
      </c>
      <c r="P269" s="182">
        <v>0</v>
      </c>
      <c r="Q269" s="182">
        <f>ROUND(E269*P269,2)</f>
        <v>0</v>
      </c>
      <c r="R269" s="182" t="s">
        <v>105</v>
      </c>
      <c r="S269" s="182" t="s">
        <v>99</v>
      </c>
      <c r="T269" s="183" t="s">
        <v>99</v>
      </c>
      <c r="U269" s="163">
        <v>1.49</v>
      </c>
      <c r="V269" s="163">
        <f>ROUND(E269*U269,2)</f>
        <v>149</v>
      </c>
      <c r="W269" s="163"/>
      <c r="X269" s="163" t="s">
        <v>100</v>
      </c>
      <c r="Y269" s="153"/>
      <c r="Z269" s="153"/>
      <c r="AA269" s="153"/>
      <c r="AB269" s="153"/>
      <c r="AC269" s="153"/>
      <c r="AD269" s="153"/>
      <c r="AE269" s="153"/>
      <c r="AF269" s="153"/>
      <c r="AG269" s="153" t="s">
        <v>101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60"/>
      <c r="B270" s="161"/>
      <c r="C270" s="262" t="s">
        <v>106</v>
      </c>
      <c r="D270" s="263"/>
      <c r="E270" s="263"/>
      <c r="F270" s="263"/>
      <c r="G270" s="2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107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ht="22.5" outlineLevel="1" x14ac:dyDescent="0.2">
      <c r="A271" s="177">
        <v>98</v>
      </c>
      <c r="B271" s="178" t="s">
        <v>385</v>
      </c>
      <c r="C271" s="196" t="s">
        <v>386</v>
      </c>
      <c r="D271" s="179" t="s">
        <v>112</v>
      </c>
      <c r="E271" s="180">
        <v>9</v>
      </c>
      <c r="F271" s="181"/>
      <c r="G271" s="182">
        <f>ROUND(E271*F271,2)</f>
        <v>0</v>
      </c>
      <c r="H271" s="181"/>
      <c r="I271" s="182">
        <f>ROUND(E271*H271,2)</f>
        <v>0</v>
      </c>
      <c r="J271" s="181"/>
      <c r="K271" s="182">
        <f>ROUND(E271*J271,2)</f>
        <v>0</v>
      </c>
      <c r="L271" s="182">
        <v>21</v>
      </c>
      <c r="M271" s="182">
        <f>G271*(1+L271/100)</f>
        <v>0</v>
      </c>
      <c r="N271" s="182">
        <v>7.3999999999999999E-4</v>
      </c>
      <c r="O271" s="182">
        <f>ROUND(E271*N271,2)</f>
        <v>0.01</v>
      </c>
      <c r="P271" s="182">
        <v>0</v>
      </c>
      <c r="Q271" s="182">
        <f>ROUND(E271*P271,2)</f>
        <v>0</v>
      </c>
      <c r="R271" s="182" t="s">
        <v>113</v>
      </c>
      <c r="S271" s="182" t="s">
        <v>99</v>
      </c>
      <c r="T271" s="183" t="s">
        <v>99</v>
      </c>
      <c r="U271" s="163">
        <v>0.68279999999999996</v>
      </c>
      <c r="V271" s="163">
        <f>ROUND(E271*U271,2)</f>
        <v>6.15</v>
      </c>
      <c r="W271" s="163"/>
      <c r="X271" s="163" t="s">
        <v>100</v>
      </c>
      <c r="Y271" s="153"/>
      <c r="Z271" s="153"/>
      <c r="AA271" s="153"/>
      <c r="AB271" s="153"/>
      <c r="AC271" s="153"/>
      <c r="AD271" s="153"/>
      <c r="AE271" s="153"/>
      <c r="AF271" s="153"/>
      <c r="AG271" s="153" t="s">
        <v>101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60"/>
      <c r="B272" s="161"/>
      <c r="C272" s="264" t="s">
        <v>387</v>
      </c>
      <c r="D272" s="265"/>
      <c r="E272" s="265"/>
      <c r="F272" s="265"/>
      <c r="G272" s="265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234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ht="22.5" outlineLevel="1" x14ac:dyDescent="0.2">
      <c r="A273" s="184">
        <v>99</v>
      </c>
      <c r="B273" s="185" t="s">
        <v>388</v>
      </c>
      <c r="C273" s="195" t="s">
        <v>389</v>
      </c>
      <c r="D273" s="186" t="s">
        <v>112</v>
      </c>
      <c r="E273" s="187">
        <v>4130</v>
      </c>
      <c r="F273" s="188"/>
      <c r="G273" s="189">
        <f>ROUND(E273*F273,2)</f>
        <v>0</v>
      </c>
      <c r="H273" s="188"/>
      <c r="I273" s="189">
        <f>ROUND(E273*H273,2)</f>
        <v>0</v>
      </c>
      <c r="J273" s="188"/>
      <c r="K273" s="189">
        <f>ROUND(E273*J273,2)</f>
        <v>0</v>
      </c>
      <c r="L273" s="189">
        <v>21</v>
      </c>
      <c r="M273" s="189">
        <f>G273*(1+L273/100)</f>
        <v>0</v>
      </c>
      <c r="N273" s="189">
        <v>2.0000000000000002E-5</v>
      </c>
      <c r="O273" s="189">
        <f>ROUND(E273*N273,2)</f>
        <v>0.08</v>
      </c>
      <c r="P273" s="189">
        <v>0</v>
      </c>
      <c r="Q273" s="189">
        <f>ROUND(E273*P273,2)</f>
        <v>0</v>
      </c>
      <c r="R273" s="189" t="s">
        <v>113</v>
      </c>
      <c r="S273" s="189" t="s">
        <v>99</v>
      </c>
      <c r="T273" s="190" t="s">
        <v>99</v>
      </c>
      <c r="U273" s="163">
        <v>0.13500000000000001</v>
      </c>
      <c r="V273" s="163">
        <f>ROUND(E273*U273,2)</f>
        <v>557.54999999999995</v>
      </c>
      <c r="W273" s="163"/>
      <c r="X273" s="163" t="s">
        <v>100</v>
      </c>
      <c r="Y273" s="153"/>
      <c r="Z273" s="153"/>
      <c r="AA273" s="153"/>
      <c r="AB273" s="153"/>
      <c r="AC273" s="153"/>
      <c r="AD273" s="153"/>
      <c r="AE273" s="153"/>
      <c r="AF273" s="153"/>
      <c r="AG273" s="153" t="s">
        <v>101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ht="22.5" outlineLevel="1" x14ac:dyDescent="0.2">
      <c r="A274" s="184">
        <v>100</v>
      </c>
      <c r="B274" s="185" t="s">
        <v>390</v>
      </c>
      <c r="C274" s="195" t="s">
        <v>391</v>
      </c>
      <c r="D274" s="186" t="s">
        <v>112</v>
      </c>
      <c r="E274" s="187">
        <v>1700</v>
      </c>
      <c r="F274" s="188"/>
      <c r="G274" s="189">
        <f>ROUND(E274*F274,2)</f>
        <v>0</v>
      </c>
      <c r="H274" s="188"/>
      <c r="I274" s="189">
        <f>ROUND(E274*H274,2)</f>
        <v>0</v>
      </c>
      <c r="J274" s="188"/>
      <c r="K274" s="189">
        <f>ROUND(E274*J274,2)</f>
        <v>0</v>
      </c>
      <c r="L274" s="189">
        <v>21</v>
      </c>
      <c r="M274" s="189">
        <f>G274*(1+L274/100)</f>
        <v>0</v>
      </c>
      <c r="N274" s="189">
        <v>3.0000000000000001E-5</v>
      </c>
      <c r="O274" s="189">
        <f>ROUND(E274*N274,2)</f>
        <v>0.05</v>
      </c>
      <c r="P274" s="189">
        <v>0</v>
      </c>
      <c r="Q274" s="189">
        <f>ROUND(E274*P274,2)</f>
        <v>0</v>
      </c>
      <c r="R274" s="189" t="s">
        <v>113</v>
      </c>
      <c r="S274" s="189" t="s">
        <v>99</v>
      </c>
      <c r="T274" s="190" t="s">
        <v>99</v>
      </c>
      <c r="U274" s="163">
        <v>0.13500000000000001</v>
      </c>
      <c r="V274" s="163">
        <f>ROUND(E274*U274,2)</f>
        <v>229.5</v>
      </c>
      <c r="W274" s="163"/>
      <c r="X274" s="163" t="s">
        <v>100</v>
      </c>
      <c r="Y274" s="153"/>
      <c r="Z274" s="153"/>
      <c r="AA274" s="153"/>
      <c r="AB274" s="153"/>
      <c r="AC274" s="153"/>
      <c r="AD274" s="153"/>
      <c r="AE274" s="153"/>
      <c r="AF274" s="153"/>
      <c r="AG274" s="153" t="s">
        <v>101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ht="22.5" outlineLevel="1" x14ac:dyDescent="0.2">
      <c r="A275" s="184">
        <v>101</v>
      </c>
      <c r="B275" s="185" t="s">
        <v>392</v>
      </c>
      <c r="C275" s="195" t="s">
        <v>393</v>
      </c>
      <c r="D275" s="186" t="s">
        <v>112</v>
      </c>
      <c r="E275" s="187">
        <v>550</v>
      </c>
      <c r="F275" s="188"/>
      <c r="G275" s="189">
        <f>ROUND(E275*F275,2)</f>
        <v>0</v>
      </c>
      <c r="H275" s="188"/>
      <c r="I275" s="189">
        <f>ROUND(E275*H275,2)</f>
        <v>0</v>
      </c>
      <c r="J275" s="188"/>
      <c r="K275" s="189">
        <f>ROUND(E275*J275,2)</f>
        <v>0</v>
      </c>
      <c r="L275" s="189">
        <v>21</v>
      </c>
      <c r="M275" s="189">
        <f>G275*(1+L275/100)</f>
        <v>0</v>
      </c>
      <c r="N275" s="189">
        <v>4.0000000000000003E-5</v>
      </c>
      <c r="O275" s="189">
        <f>ROUND(E275*N275,2)</f>
        <v>0.02</v>
      </c>
      <c r="P275" s="189">
        <v>0</v>
      </c>
      <c r="Q275" s="189">
        <f>ROUND(E275*P275,2)</f>
        <v>0</v>
      </c>
      <c r="R275" s="189" t="s">
        <v>113</v>
      </c>
      <c r="S275" s="189" t="s">
        <v>99</v>
      </c>
      <c r="T275" s="190" t="s">
        <v>99</v>
      </c>
      <c r="U275" s="163">
        <v>0.129</v>
      </c>
      <c r="V275" s="163">
        <f>ROUND(E275*U275,2)</f>
        <v>70.95</v>
      </c>
      <c r="W275" s="163"/>
      <c r="X275" s="163" t="s">
        <v>100</v>
      </c>
      <c r="Y275" s="153"/>
      <c r="Z275" s="153"/>
      <c r="AA275" s="153"/>
      <c r="AB275" s="153"/>
      <c r="AC275" s="153"/>
      <c r="AD275" s="153"/>
      <c r="AE275" s="153"/>
      <c r="AF275" s="153"/>
      <c r="AG275" s="153" t="s">
        <v>101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ht="22.5" outlineLevel="1" x14ac:dyDescent="0.2">
      <c r="A276" s="184">
        <v>102</v>
      </c>
      <c r="B276" s="185" t="s">
        <v>394</v>
      </c>
      <c r="C276" s="195" t="s">
        <v>395</v>
      </c>
      <c r="D276" s="186" t="s">
        <v>112</v>
      </c>
      <c r="E276" s="187">
        <v>25</v>
      </c>
      <c r="F276" s="188"/>
      <c r="G276" s="189">
        <f>ROUND(E276*F276,2)</f>
        <v>0</v>
      </c>
      <c r="H276" s="188"/>
      <c r="I276" s="189">
        <f>ROUND(E276*H276,2)</f>
        <v>0</v>
      </c>
      <c r="J276" s="188"/>
      <c r="K276" s="189">
        <f>ROUND(E276*J276,2)</f>
        <v>0</v>
      </c>
      <c r="L276" s="189">
        <v>21</v>
      </c>
      <c r="M276" s="189">
        <f>G276*(1+L276/100)</f>
        <v>0</v>
      </c>
      <c r="N276" s="189">
        <v>8.0000000000000007E-5</v>
      </c>
      <c r="O276" s="189">
        <f>ROUND(E276*N276,2)</f>
        <v>0</v>
      </c>
      <c r="P276" s="189">
        <v>0</v>
      </c>
      <c r="Q276" s="189">
        <f>ROUND(E276*P276,2)</f>
        <v>0</v>
      </c>
      <c r="R276" s="189" t="s">
        <v>113</v>
      </c>
      <c r="S276" s="189" t="s">
        <v>99</v>
      </c>
      <c r="T276" s="190" t="s">
        <v>99</v>
      </c>
      <c r="U276" s="163">
        <v>0.129</v>
      </c>
      <c r="V276" s="163">
        <f>ROUND(E276*U276,2)</f>
        <v>3.23</v>
      </c>
      <c r="W276" s="163"/>
      <c r="X276" s="163" t="s">
        <v>100</v>
      </c>
      <c r="Y276" s="153"/>
      <c r="Z276" s="153"/>
      <c r="AA276" s="153"/>
      <c r="AB276" s="153"/>
      <c r="AC276" s="153"/>
      <c r="AD276" s="153"/>
      <c r="AE276" s="153"/>
      <c r="AF276" s="153"/>
      <c r="AG276" s="153" t="s">
        <v>101</v>
      </c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77">
        <v>103</v>
      </c>
      <c r="B277" s="178" t="s">
        <v>110</v>
      </c>
      <c r="C277" s="196" t="s">
        <v>111</v>
      </c>
      <c r="D277" s="179" t="s">
        <v>112</v>
      </c>
      <c r="E277" s="180">
        <v>1880</v>
      </c>
      <c r="F277" s="181"/>
      <c r="G277" s="182">
        <f>ROUND(E277*F277,2)</f>
        <v>0</v>
      </c>
      <c r="H277" s="181"/>
      <c r="I277" s="182">
        <f>ROUND(E277*H277,2)</f>
        <v>0</v>
      </c>
      <c r="J277" s="181"/>
      <c r="K277" s="182">
        <f>ROUND(E277*J277,2)</f>
        <v>0</v>
      </c>
      <c r="L277" s="182">
        <v>21</v>
      </c>
      <c r="M277" s="182">
        <f>G277*(1+L277/100)</f>
        <v>0</v>
      </c>
      <c r="N277" s="182">
        <v>0</v>
      </c>
      <c r="O277" s="182">
        <f>ROUND(E277*N277,2)</f>
        <v>0</v>
      </c>
      <c r="P277" s="182">
        <v>0</v>
      </c>
      <c r="Q277" s="182">
        <f>ROUND(E277*P277,2)</f>
        <v>0</v>
      </c>
      <c r="R277" s="182" t="s">
        <v>113</v>
      </c>
      <c r="S277" s="182" t="s">
        <v>99</v>
      </c>
      <c r="T277" s="183" t="s">
        <v>99</v>
      </c>
      <c r="U277" s="163">
        <v>0.13500000000000001</v>
      </c>
      <c r="V277" s="163">
        <f>ROUND(E277*U277,2)</f>
        <v>253.8</v>
      </c>
      <c r="W277" s="163"/>
      <c r="X277" s="163" t="s">
        <v>100</v>
      </c>
      <c r="Y277" s="153"/>
      <c r="Z277" s="153"/>
      <c r="AA277" s="153"/>
      <c r="AB277" s="153"/>
      <c r="AC277" s="153"/>
      <c r="AD277" s="153"/>
      <c r="AE277" s="153"/>
      <c r="AF277" s="153"/>
      <c r="AG277" s="153" t="s">
        <v>101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60"/>
      <c r="B278" s="161"/>
      <c r="C278" s="197" t="s">
        <v>396</v>
      </c>
      <c r="D278" s="168"/>
      <c r="E278" s="169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115</v>
      </c>
      <c r="AH278" s="153">
        <v>0</v>
      </c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60"/>
      <c r="B279" s="161"/>
      <c r="C279" s="197" t="s">
        <v>397</v>
      </c>
      <c r="D279" s="168"/>
      <c r="E279" s="169">
        <v>220</v>
      </c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115</v>
      </c>
      <c r="AH279" s="153">
        <v>0</v>
      </c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60"/>
      <c r="B280" s="161"/>
      <c r="C280" s="197" t="s">
        <v>398</v>
      </c>
      <c r="D280" s="168"/>
      <c r="E280" s="169">
        <v>60</v>
      </c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53"/>
      <c r="Z280" s="153"/>
      <c r="AA280" s="153"/>
      <c r="AB280" s="153"/>
      <c r="AC280" s="153"/>
      <c r="AD280" s="153"/>
      <c r="AE280" s="153"/>
      <c r="AF280" s="153"/>
      <c r="AG280" s="153" t="s">
        <v>115</v>
      </c>
      <c r="AH280" s="153">
        <v>0</v>
      </c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60"/>
      <c r="B281" s="161"/>
      <c r="C281" s="197" t="s">
        <v>399</v>
      </c>
      <c r="D281" s="168"/>
      <c r="E281" s="169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53"/>
      <c r="Z281" s="153"/>
      <c r="AA281" s="153"/>
      <c r="AB281" s="153"/>
      <c r="AC281" s="153"/>
      <c r="AD281" s="153"/>
      <c r="AE281" s="153"/>
      <c r="AF281" s="153"/>
      <c r="AG281" s="153" t="s">
        <v>115</v>
      </c>
      <c r="AH281" s="153">
        <v>0</v>
      </c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60"/>
      <c r="B282" s="161"/>
      <c r="C282" s="197" t="s">
        <v>400</v>
      </c>
      <c r="D282" s="168"/>
      <c r="E282" s="169">
        <v>270</v>
      </c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115</v>
      </c>
      <c r="AH282" s="153">
        <v>0</v>
      </c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60"/>
      <c r="B283" s="161"/>
      <c r="C283" s="197" t="s">
        <v>401</v>
      </c>
      <c r="D283" s="168"/>
      <c r="E283" s="169">
        <v>470</v>
      </c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115</v>
      </c>
      <c r="AH283" s="153">
        <v>0</v>
      </c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60"/>
      <c r="B284" s="161"/>
      <c r="C284" s="197" t="s">
        <v>402</v>
      </c>
      <c r="D284" s="168"/>
      <c r="E284" s="169">
        <v>640</v>
      </c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53"/>
      <c r="Z284" s="153"/>
      <c r="AA284" s="153"/>
      <c r="AB284" s="153"/>
      <c r="AC284" s="153"/>
      <c r="AD284" s="153"/>
      <c r="AE284" s="153"/>
      <c r="AF284" s="153"/>
      <c r="AG284" s="153" t="s">
        <v>115</v>
      </c>
      <c r="AH284" s="153">
        <v>0</v>
      </c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60"/>
      <c r="B285" s="161"/>
      <c r="C285" s="197" t="s">
        <v>403</v>
      </c>
      <c r="D285" s="168"/>
      <c r="E285" s="169">
        <v>110</v>
      </c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115</v>
      </c>
      <c r="AH285" s="153">
        <v>0</v>
      </c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60"/>
      <c r="B286" s="161"/>
      <c r="C286" s="197" t="s">
        <v>404</v>
      </c>
      <c r="D286" s="168"/>
      <c r="E286" s="169">
        <v>110</v>
      </c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53"/>
      <c r="Z286" s="153"/>
      <c r="AA286" s="153"/>
      <c r="AB286" s="153"/>
      <c r="AC286" s="153"/>
      <c r="AD286" s="153"/>
      <c r="AE286" s="153"/>
      <c r="AF286" s="153"/>
      <c r="AG286" s="153" t="s">
        <v>115</v>
      </c>
      <c r="AH286" s="153">
        <v>0</v>
      </c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77">
        <v>104</v>
      </c>
      <c r="B287" s="178" t="s">
        <v>127</v>
      </c>
      <c r="C287" s="196" t="s">
        <v>128</v>
      </c>
      <c r="D287" s="179" t="s">
        <v>112</v>
      </c>
      <c r="E287" s="180">
        <v>317</v>
      </c>
      <c r="F287" s="181"/>
      <c r="G287" s="182">
        <f>ROUND(E287*F287,2)</f>
        <v>0</v>
      </c>
      <c r="H287" s="181"/>
      <c r="I287" s="182">
        <f>ROUND(E287*H287,2)</f>
        <v>0</v>
      </c>
      <c r="J287" s="181"/>
      <c r="K287" s="182">
        <f>ROUND(E287*J287,2)</f>
        <v>0</v>
      </c>
      <c r="L287" s="182">
        <v>21</v>
      </c>
      <c r="M287" s="182">
        <f>G287*(1+L287/100)</f>
        <v>0</v>
      </c>
      <c r="N287" s="182">
        <v>0</v>
      </c>
      <c r="O287" s="182">
        <f>ROUND(E287*N287,2)</f>
        <v>0</v>
      </c>
      <c r="P287" s="182">
        <v>0</v>
      </c>
      <c r="Q287" s="182">
        <f>ROUND(E287*P287,2)</f>
        <v>0</v>
      </c>
      <c r="R287" s="182" t="s">
        <v>113</v>
      </c>
      <c r="S287" s="182" t="s">
        <v>99</v>
      </c>
      <c r="T287" s="183" t="s">
        <v>99</v>
      </c>
      <c r="U287" s="163">
        <v>0.19500000000000001</v>
      </c>
      <c r="V287" s="163">
        <f>ROUND(E287*U287,2)</f>
        <v>61.82</v>
      </c>
      <c r="W287" s="163"/>
      <c r="X287" s="163" t="s">
        <v>100</v>
      </c>
      <c r="Y287" s="153"/>
      <c r="Z287" s="153"/>
      <c r="AA287" s="153"/>
      <c r="AB287" s="153"/>
      <c r="AC287" s="153"/>
      <c r="AD287" s="153"/>
      <c r="AE287" s="153"/>
      <c r="AF287" s="153"/>
      <c r="AG287" s="153" t="s">
        <v>101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60"/>
      <c r="B288" s="161"/>
      <c r="C288" s="197" t="s">
        <v>121</v>
      </c>
      <c r="D288" s="168"/>
      <c r="E288" s="169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115</v>
      </c>
      <c r="AH288" s="153">
        <v>0</v>
      </c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60"/>
      <c r="B289" s="161"/>
      <c r="C289" s="197" t="s">
        <v>405</v>
      </c>
      <c r="D289" s="168"/>
      <c r="E289" s="169">
        <v>55</v>
      </c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53"/>
      <c r="Z289" s="153"/>
      <c r="AA289" s="153"/>
      <c r="AB289" s="153"/>
      <c r="AC289" s="153"/>
      <c r="AD289" s="153"/>
      <c r="AE289" s="153"/>
      <c r="AF289" s="153"/>
      <c r="AG289" s="153" t="s">
        <v>115</v>
      </c>
      <c r="AH289" s="153">
        <v>0</v>
      </c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60"/>
      <c r="B290" s="161"/>
      <c r="C290" s="197" t="s">
        <v>406</v>
      </c>
      <c r="D290" s="168"/>
      <c r="E290" s="169">
        <v>180</v>
      </c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53"/>
      <c r="Z290" s="153"/>
      <c r="AA290" s="153"/>
      <c r="AB290" s="153"/>
      <c r="AC290" s="153"/>
      <c r="AD290" s="153"/>
      <c r="AE290" s="153"/>
      <c r="AF290" s="153"/>
      <c r="AG290" s="153" t="s">
        <v>115</v>
      </c>
      <c r="AH290" s="153">
        <v>0</v>
      </c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60"/>
      <c r="B291" s="161"/>
      <c r="C291" s="197" t="s">
        <v>407</v>
      </c>
      <c r="D291" s="168"/>
      <c r="E291" s="169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53"/>
      <c r="Z291" s="153"/>
      <c r="AA291" s="153"/>
      <c r="AB291" s="153"/>
      <c r="AC291" s="153"/>
      <c r="AD291" s="153"/>
      <c r="AE291" s="153"/>
      <c r="AF291" s="153"/>
      <c r="AG291" s="153" t="s">
        <v>115</v>
      </c>
      <c r="AH291" s="153">
        <v>0</v>
      </c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60"/>
      <c r="B292" s="161"/>
      <c r="C292" s="197" t="s">
        <v>408</v>
      </c>
      <c r="D292" s="168"/>
      <c r="E292" s="169">
        <v>82</v>
      </c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53"/>
      <c r="Z292" s="153"/>
      <c r="AA292" s="153"/>
      <c r="AB292" s="153"/>
      <c r="AC292" s="153"/>
      <c r="AD292" s="153"/>
      <c r="AE292" s="153"/>
      <c r="AF292" s="153"/>
      <c r="AG292" s="153" t="s">
        <v>115</v>
      </c>
      <c r="AH292" s="153">
        <v>0</v>
      </c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77">
        <v>105</v>
      </c>
      <c r="B293" s="178" t="s">
        <v>409</v>
      </c>
      <c r="C293" s="196" t="s">
        <v>410</v>
      </c>
      <c r="D293" s="179" t="s">
        <v>112</v>
      </c>
      <c r="E293" s="180">
        <v>30</v>
      </c>
      <c r="F293" s="181"/>
      <c r="G293" s="182">
        <f>ROUND(E293*F293,2)</f>
        <v>0</v>
      </c>
      <c r="H293" s="181"/>
      <c r="I293" s="182">
        <f>ROUND(E293*H293,2)</f>
        <v>0</v>
      </c>
      <c r="J293" s="181"/>
      <c r="K293" s="182">
        <f>ROUND(E293*J293,2)</f>
        <v>0</v>
      </c>
      <c r="L293" s="182">
        <v>21</v>
      </c>
      <c r="M293" s="182">
        <f>G293*(1+L293/100)</f>
        <v>0</v>
      </c>
      <c r="N293" s="182">
        <v>0</v>
      </c>
      <c r="O293" s="182">
        <f>ROUND(E293*N293,2)</f>
        <v>0</v>
      </c>
      <c r="P293" s="182">
        <v>0</v>
      </c>
      <c r="Q293" s="182">
        <f>ROUND(E293*P293,2)</f>
        <v>0</v>
      </c>
      <c r="R293" s="182" t="s">
        <v>113</v>
      </c>
      <c r="S293" s="182" t="s">
        <v>99</v>
      </c>
      <c r="T293" s="183" t="s">
        <v>99</v>
      </c>
      <c r="U293" s="163">
        <v>0.23300000000000001</v>
      </c>
      <c r="V293" s="163">
        <f>ROUND(E293*U293,2)</f>
        <v>6.99</v>
      </c>
      <c r="W293" s="163"/>
      <c r="X293" s="163" t="s">
        <v>100</v>
      </c>
      <c r="Y293" s="153"/>
      <c r="Z293" s="153"/>
      <c r="AA293" s="153"/>
      <c r="AB293" s="153"/>
      <c r="AC293" s="153"/>
      <c r="AD293" s="153"/>
      <c r="AE293" s="153"/>
      <c r="AF293" s="153"/>
      <c r="AG293" s="153" t="s">
        <v>101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60"/>
      <c r="B294" s="161"/>
      <c r="C294" s="197" t="s">
        <v>121</v>
      </c>
      <c r="D294" s="168"/>
      <c r="E294" s="169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53"/>
      <c r="Z294" s="153"/>
      <c r="AA294" s="153"/>
      <c r="AB294" s="153"/>
      <c r="AC294" s="153"/>
      <c r="AD294" s="153"/>
      <c r="AE294" s="153"/>
      <c r="AF294" s="153"/>
      <c r="AG294" s="153" t="s">
        <v>115</v>
      </c>
      <c r="AH294" s="153">
        <v>0</v>
      </c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60"/>
      <c r="B295" s="161"/>
      <c r="C295" s="197" t="s">
        <v>411</v>
      </c>
      <c r="D295" s="168"/>
      <c r="E295" s="169">
        <v>6</v>
      </c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53"/>
      <c r="Z295" s="153"/>
      <c r="AA295" s="153"/>
      <c r="AB295" s="153"/>
      <c r="AC295" s="153"/>
      <c r="AD295" s="153"/>
      <c r="AE295" s="153"/>
      <c r="AF295" s="153"/>
      <c r="AG295" s="153" t="s">
        <v>115</v>
      </c>
      <c r="AH295" s="153">
        <v>0</v>
      </c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60"/>
      <c r="B296" s="161"/>
      <c r="C296" s="197" t="s">
        <v>412</v>
      </c>
      <c r="D296" s="168"/>
      <c r="E296" s="169">
        <v>24</v>
      </c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53"/>
      <c r="Z296" s="153"/>
      <c r="AA296" s="153"/>
      <c r="AB296" s="153"/>
      <c r="AC296" s="153"/>
      <c r="AD296" s="153"/>
      <c r="AE296" s="153"/>
      <c r="AF296" s="153"/>
      <c r="AG296" s="153" t="s">
        <v>115</v>
      </c>
      <c r="AH296" s="153">
        <v>0</v>
      </c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84">
        <v>106</v>
      </c>
      <c r="B297" s="185" t="s">
        <v>413</v>
      </c>
      <c r="C297" s="195" t="s">
        <v>414</v>
      </c>
      <c r="D297" s="186" t="s">
        <v>104</v>
      </c>
      <c r="E297" s="187">
        <v>1</v>
      </c>
      <c r="F297" s="188"/>
      <c r="G297" s="189">
        <f>ROUND(E297*F297,2)</f>
        <v>0</v>
      </c>
      <c r="H297" s="188"/>
      <c r="I297" s="189">
        <f>ROUND(E297*H297,2)</f>
        <v>0</v>
      </c>
      <c r="J297" s="188"/>
      <c r="K297" s="189">
        <f>ROUND(E297*J297,2)</f>
        <v>0</v>
      </c>
      <c r="L297" s="189">
        <v>21</v>
      </c>
      <c r="M297" s="189">
        <f>G297*(1+L297/100)</f>
        <v>0</v>
      </c>
      <c r="N297" s="189">
        <v>1.8000000000000001E-4</v>
      </c>
      <c r="O297" s="189">
        <f>ROUND(E297*N297,2)</f>
        <v>0</v>
      </c>
      <c r="P297" s="189">
        <v>0</v>
      </c>
      <c r="Q297" s="189">
        <f>ROUND(E297*P297,2)</f>
        <v>0</v>
      </c>
      <c r="R297" s="189" t="s">
        <v>113</v>
      </c>
      <c r="S297" s="189" t="s">
        <v>99</v>
      </c>
      <c r="T297" s="190" t="s">
        <v>99</v>
      </c>
      <c r="U297" s="163">
        <v>0.18554999999999999</v>
      </c>
      <c r="V297" s="163">
        <f>ROUND(E297*U297,2)</f>
        <v>0.19</v>
      </c>
      <c r="W297" s="163"/>
      <c r="X297" s="163" t="s">
        <v>100</v>
      </c>
      <c r="Y297" s="153"/>
      <c r="Z297" s="153"/>
      <c r="AA297" s="153"/>
      <c r="AB297" s="153"/>
      <c r="AC297" s="153"/>
      <c r="AD297" s="153"/>
      <c r="AE297" s="153"/>
      <c r="AF297" s="153"/>
      <c r="AG297" s="153" t="s">
        <v>101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84">
        <v>107</v>
      </c>
      <c r="B298" s="185" t="s">
        <v>415</v>
      </c>
      <c r="C298" s="195" t="s">
        <v>416</v>
      </c>
      <c r="D298" s="186" t="s">
        <v>104</v>
      </c>
      <c r="E298" s="187">
        <v>10</v>
      </c>
      <c r="F298" s="188"/>
      <c r="G298" s="189">
        <f>ROUND(E298*F298,2)</f>
        <v>0</v>
      </c>
      <c r="H298" s="188"/>
      <c r="I298" s="189">
        <f>ROUND(E298*H298,2)</f>
        <v>0</v>
      </c>
      <c r="J298" s="188"/>
      <c r="K298" s="189">
        <f>ROUND(E298*J298,2)</f>
        <v>0</v>
      </c>
      <c r="L298" s="189">
        <v>21</v>
      </c>
      <c r="M298" s="189">
        <f>G298*(1+L298/100)</f>
        <v>0</v>
      </c>
      <c r="N298" s="189">
        <v>3.1E-4</v>
      </c>
      <c r="O298" s="189">
        <f>ROUND(E298*N298,2)</f>
        <v>0</v>
      </c>
      <c r="P298" s="189">
        <v>0</v>
      </c>
      <c r="Q298" s="189">
        <f>ROUND(E298*P298,2)</f>
        <v>0</v>
      </c>
      <c r="R298" s="189" t="s">
        <v>113</v>
      </c>
      <c r="S298" s="189" t="s">
        <v>99</v>
      </c>
      <c r="T298" s="190" t="s">
        <v>99</v>
      </c>
      <c r="U298" s="163">
        <v>0.24107000000000001</v>
      </c>
      <c r="V298" s="163">
        <f>ROUND(E298*U298,2)</f>
        <v>2.41</v>
      </c>
      <c r="W298" s="163"/>
      <c r="X298" s="163" t="s">
        <v>100</v>
      </c>
      <c r="Y298" s="153"/>
      <c r="Z298" s="153"/>
      <c r="AA298" s="153"/>
      <c r="AB298" s="153"/>
      <c r="AC298" s="153"/>
      <c r="AD298" s="153"/>
      <c r="AE298" s="153"/>
      <c r="AF298" s="153"/>
      <c r="AG298" s="153" t="s">
        <v>101</v>
      </c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77">
        <v>108</v>
      </c>
      <c r="B299" s="178" t="s">
        <v>417</v>
      </c>
      <c r="C299" s="196" t="s">
        <v>418</v>
      </c>
      <c r="D299" s="179" t="s">
        <v>112</v>
      </c>
      <c r="E299" s="180">
        <v>9</v>
      </c>
      <c r="F299" s="181"/>
      <c r="G299" s="182">
        <f>ROUND(E299*F299,2)</f>
        <v>0</v>
      </c>
      <c r="H299" s="181"/>
      <c r="I299" s="182">
        <f>ROUND(E299*H299,2)</f>
        <v>0</v>
      </c>
      <c r="J299" s="181"/>
      <c r="K299" s="182">
        <f>ROUND(E299*J299,2)</f>
        <v>0</v>
      </c>
      <c r="L299" s="182">
        <v>21</v>
      </c>
      <c r="M299" s="182">
        <f>G299*(1+L299/100)</f>
        <v>0</v>
      </c>
      <c r="N299" s="182">
        <v>0</v>
      </c>
      <c r="O299" s="182">
        <f>ROUND(E299*N299,2)</f>
        <v>0</v>
      </c>
      <c r="P299" s="182">
        <v>0</v>
      </c>
      <c r="Q299" s="182">
        <f>ROUND(E299*P299,2)</f>
        <v>0</v>
      </c>
      <c r="R299" s="182" t="s">
        <v>113</v>
      </c>
      <c r="S299" s="182" t="s">
        <v>99</v>
      </c>
      <c r="T299" s="183" t="s">
        <v>99</v>
      </c>
      <c r="U299" s="163">
        <v>2.9000000000000001E-2</v>
      </c>
      <c r="V299" s="163">
        <f>ROUND(E299*U299,2)</f>
        <v>0.26</v>
      </c>
      <c r="W299" s="163"/>
      <c r="X299" s="163" t="s">
        <v>100</v>
      </c>
      <c r="Y299" s="153"/>
      <c r="Z299" s="153"/>
      <c r="AA299" s="153"/>
      <c r="AB299" s="153"/>
      <c r="AC299" s="153"/>
      <c r="AD299" s="153"/>
      <c r="AE299" s="153"/>
      <c r="AF299" s="153"/>
      <c r="AG299" s="153" t="s">
        <v>101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60"/>
      <c r="B300" s="161"/>
      <c r="C300" s="197" t="s">
        <v>419</v>
      </c>
      <c r="D300" s="168"/>
      <c r="E300" s="169">
        <v>9</v>
      </c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115</v>
      </c>
      <c r="AH300" s="153">
        <v>5</v>
      </c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77">
        <v>109</v>
      </c>
      <c r="B301" s="178" t="s">
        <v>420</v>
      </c>
      <c r="C301" s="196" t="s">
        <v>421</v>
      </c>
      <c r="D301" s="179" t="s">
        <v>112</v>
      </c>
      <c r="E301" s="180">
        <v>9</v>
      </c>
      <c r="F301" s="181"/>
      <c r="G301" s="182">
        <f>ROUND(E301*F301,2)</f>
        <v>0</v>
      </c>
      <c r="H301" s="181"/>
      <c r="I301" s="182">
        <f>ROUND(E301*H301,2)</f>
        <v>0</v>
      </c>
      <c r="J301" s="181"/>
      <c r="K301" s="182">
        <f>ROUND(E301*J301,2)</f>
        <v>0</v>
      </c>
      <c r="L301" s="182">
        <v>21</v>
      </c>
      <c r="M301" s="182">
        <f>G301*(1+L301/100)</f>
        <v>0</v>
      </c>
      <c r="N301" s="182">
        <v>1.0000000000000001E-5</v>
      </c>
      <c r="O301" s="182">
        <f>ROUND(E301*N301,2)</f>
        <v>0</v>
      </c>
      <c r="P301" s="182">
        <v>0</v>
      </c>
      <c r="Q301" s="182">
        <f>ROUND(E301*P301,2)</f>
        <v>0</v>
      </c>
      <c r="R301" s="182" t="s">
        <v>113</v>
      </c>
      <c r="S301" s="182" t="s">
        <v>99</v>
      </c>
      <c r="T301" s="183" t="s">
        <v>99</v>
      </c>
      <c r="U301" s="163">
        <v>6.2E-2</v>
      </c>
      <c r="V301" s="163">
        <f>ROUND(E301*U301,2)</f>
        <v>0.56000000000000005</v>
      </c>
      <c r="W301" s="163"/>
      <c r="X301" s="163" t="s">
        <v>100</v>
      </c>
      <c r="Y301" s="153"/>
      <c r="Z301" s="153"/>
      <c r="AA301" s="153"/>
      <c r="AB301" s="153"/>
      <c r="AC301" s="153"/>
      <c r="AD301" s="153"/>
      <c r="AE301" s="153"/>
      <c r="AF301" s="153"/>
      <c r="AG301" s="153" t="s">
        <v>101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60"/>
      <c r="B302" s="161"/>
      <c r="C302" s="197" t="s">
        <v>419</v>
      </c>
      <c r="D302" s="168"/>
      <c r="E302" s="169">
        <v>9</v>
      </c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53"/>
      <c r="Z302" s="153"/>
      <c r="AA302" s="153"/>
      <c r="AB302" s="153"/>
      <c r="AC302" s="153"/>
      <c r="AD302" s="153"/>
      <c r="AE302" s="153"/>
      <c r="AF302" s="153"/>
      <c r="AG302" s="153" t="s">
        <v>115</v>
      </c>
      <c r="AH302" s="153">
        <v>5</v>
      </c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84">
        <v>110</v>
      </c>
      <c r="B303" s="185" t="s">
        <v>131</v>
      </c>
      <c r="C303" s="195" t="s">
        <v>132</v>
      </c>
      <c r="D303" s="186" t="s">
        <v>133</v>
      </c>
      <c r="E303" s="187">
        <v>100</v>
      </c>
      <c r="F303" s="188"/>
      <c r="G303" s="189">
        <f t="shared" ref="G303:G322" si="14">ROUND(E303*F303,2)</f>
        <v>0</v>
      </c>
      <c r="H303" s="188"/>
      <c r="I303" s="189">
        <f t="shared" ref="I303:I322" si="15">ROUND(E303*H303,2)</f>
        <v>0</v>
      </c>
      <c r="J303" s="188"/>
      <c r="K303" s="189">
        <f t="shared" ref="K303:K322" si="16">ROUND(E303*J303,2)</f>
        <v>0</v>
      </c>
      <c r="L303" s="189">
        <v>21</v>
      </c>
      <c r="M303" s="189">
        <f t="shared" ref="M303:M322" si="17">G303*(1+L303/100)</f>
        <v>0</v>
      </c>
      <c r="N303" s="189">
        <v>1.1299999999999999E-3</v>
      </c>
      <c r="O303" s="189">
        <f t="shared" ref="O303:O322" si="18">ROUND(E303*N303,2)</f>
        <v>0.11</v>
      </c>
      <c r="P303" s="189">
        <v>0</v>
      </c>
      <c r="Q303" s="189">
        <f t="shared" ref="Q303:Q322" si="19">ROUND(E303*P303,2)</f>
        <v>0</v>
      </c>
      <c r="R303" s="189" t="s">
        <v>134</v>
      </c>
      <c r="S303" s="189" t="s">
        <v>99</v>
      </c>
      <c r="T303" s="190" t="s">
        <v>99</v>
      </c>
      <c r="U303" s="163">
        <v>0.114</v>
      </c>
      <c r="V303" s="163">
        <f t="shared" ref="V303:V322" si="20">ROUND(E303*U303,2)</f>
        <v>11.4</v>
      </c>
      <c r="W303" s="163"/>
      <c r="X303" s="163" t="s">
        <v>100</v>
      </c>
      <c r="Y303" s="153"/>
      <c r="Z303" s="153"/>
      <c r="AA303" s="153"/>
      <c r="AB303" s="153"/>
      <c r="AC303" s="153"/>
      <c r="AD303" s="153"/>
      <c r="AE303" s="153"/>
      <c r="AF303" s="153"/>
      <c r="AG303" s="153" t="s">
        <v>101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ht="22.5" outlineLevel="1" x14ac:dyDescent="0.2">
      <c r="A304" s="184">
        <v>111</v>
      </c>
      <c r="B304" s="185" t="s">
        <v>135</v>
      </c>
      <c r="C304" s="195" t="s">
        <v>136</v>
      </c>
      <c r="D304" s="186" t="s">
        <v>112</v>
      </c>
      <c r="E304" s="187">
        <v>270</v>
      </c>
      <c r="F304" s="188"/>
      <c r="G304" s="189">
        <f t="shared" si="14"/>
        <v>0</v>
      </c>
      <c r="H304" s="188"/>
      <c r="I304" s="189">
        <f t="shared" si="15"/>
        <v>0</v>
      </c>
      <c r="J304" s="188"/>
      <c r="K304" s="189">
        <f t="shared" si="16"/>
        <v>0</v>
      </c>
      <c r="L304" s="189">
        <v>21</v>
      </c>
      <c r="M304" s="189">
        <f t="shared" si="17"/>
        <v>0</v>
      </c>
      <c r="N304" s="189">
        <v>5.7600000000000004E-3</v>
      </c>
      <c r="O304" s="189">
        <f t="shared" si="18"/>
        <v>1.56</v>
      </c>
      <c r="P304" s="189">
        <v>0</v>
      </c>
      <c r="Q304" s="189">
        <f t="shared" si="19"/>
        <v>0</v>
      </c>
      <c r="R304" s="189" t="s">
        <v>134</v>
      </c>
      <c r="S304" s="189" t="s">
        <v>99</v>
      </c>
      <c r="T304" s="190" t="s">
        <v>99</v>
      </c>
      <c r="U304" s="163">
        <v>0.47299999999999998</v>
      </c>
      <c r="V304" s="163">
        <f t="shared" si="20"/>
        <v>127.71</v>
      </c>
      <c r="W304" s="163"/>
      <c r="X304" s="163" t="s">
        <v>100</v>
      </c>
      <c r="Y304" s="153"/>
      <c r="Z304" s="153"/>
      <c r="AA304" s="153"/>
      <c r="AB304" s="153"/>
      <c r="AC304" s="153"/>
      <c r="AD304" s="153"/>
      <c r="AE304" s="153"/>
      <c r="AF304" s="153"/>
      <c r="AG304" s="153" t="s">
        <v>101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ht="22.5" outlineLevel="1" x14ac:dyDescent="0.2">
      <c r="A305" s="184">
        <v>112</v>
      </c>
      <c r="B305" s="185" t="s">
        <v>137</v>
      </c>
      <c r="C305" s="195" t="s">
        <v>138</v>
      </c>
      <c r="D305" s="186" t="s">
        <v>112</v>
      </c>
      <c r="E305" s="187">
        <v>470</v>
      </c>
      <c r="F305" s="188"/>
      <c r="G305" s="189">
        <f t="shared" si="14"/>
        <v>0</v>
      </c>
      <c r="H305" s="188"/>
      <c r="I305" s="189">
        <f t="shared" si="15"/>
        <v>0</v>
      </c>
      <c r="J305" s="188"/>
      <c r="K305" s="189">
        <f t="shared" si="16"/>
        <v>0</v>
      </c>
      <c r="L305" s="189">
        <v>21</v>
      </c>
      <c r="M305" s="189">
        <f t="shared" si="17"/>
        <v>0</v>
      </c>
      <c r="N305" s="189">
        <v>6.1900000000000002E-3</v>
      </c>
      <c r="O305" s="189">
        <f t="shared" si="18"/>
        <v>2.91</v>
      </c>
      <c r="P305" s="189">
        <v>0</v>
      </c>
      <c r="Q305" s="189">
        <f t="shared" si="19"/>
        <v>0</v>
      </c>
      <c r="R305" s="189" t="s">
        <v>134</v>
      </c>
      <c r="S305" s="189" t="s">
        <v>99</v>
      </c>
      <c r="T305" s="190" t="s">
        <v>99</v>
      </c>
      <c r="U305" s="163">
        <v>0.505</v>
      </c>
      <c r="V305" s="163">
        <f t="shared" si="20"/>
        <v>237.35</v>
      </c>
      <c r="W305" s="163"/>
      <c r="X305" s="163" t="s">
        <v>100</v>
      </c>
      <c r="Y305" s="153"/>
      <c r="Z305" s="153"/>
      <c r="AA305" s="153"/>
      <c r="AB305" s="153"/>
      <c r="AC305" s="153"/>
      <c r="AD305" s="153"/>
      <c r="AE305" s="153"/>
      <c r="AF305" s="153"/>
      <c r="AG305" s="153" t="s">
        <v>101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ht="22.5" outlineLevel="1" x14ac:dyDescent="0.2">
      <c r="A306" s="184">
        <v>113</v>
      </c>
      <c r="B306" s="185" t="s">
        <v>139</v>
      </c>
      <c r="C306" s="195" t="s">
        <v>140</v>
      </c>
      <c r="D306" s="186" t="s">
        <v>112</v>
      </c>
      <c r="E306" s="187">
        <v>640</v>
      </c>
      <c r="F306" s="188"/>
      <c r="G306" s="189">
        <f t="shared" si="14"/>
        <v>0</v>
      </c>
      <c r="H306" s="188"/>
      <c r="I306" s="189">
        <f t="shared" si="15"/>
        <v>0</v>
      </c>
      <c r="J306" s="188"/>
      <c r="K306" s="189">
        <f t="shared" si="16"/>
        <v>0</v>
      </c>
      <c r="L306" s="189">
        <v>21</v>
      </c>
      <c r="M306" s="189">
        <f t="shared" si="17"/>
        <v>0</v>
      </c>
      <c r="N306" s="189">
        <v>7.0400000000000003E-3</v>
      </c>
      <c r="O306" s="189">
        <f t="shared" si="18"/>
        <v>4.51</v>
      </c>
      <c r="P306" s="189">
        <v>0</v>
      </c>
      <c r="Q306" s="189">
        <f t="shared" si="19"/>
        <v>0</v>
      </c>
      <c r="R306" s="189" t="s">
        <v>134</v>
      </c>
      <c r="S306" s="189" t="s">
        <v>99</v>
      </c>
      <c r="T306" s="190" t="s">
        <v>99</v>
      </c>
      <c r="U306" s="163">
        <v>0.56499999999999995</v>
      </c>
      <c r="V306" s="163">
        <f t="shared" si="20"/>
        <v>361.6</v>
      </c>
      <c r="W306" s="163"/>
      <c r="X306" s="163" t="s">
        <v>100</v>
      </c>
      <c r="Y306" s="153"/>
      <c r="Z306" s="153"/>
      <c r="AA306" s="153"/>
      <c r="AB306" s="153"/>
      <c r="AC306" s="153"/>
      <c r="AD306" s="153"/>
      <c r="AE306" s="153"/>
      <c r="AF306" s="153"/>
      <c r="AG306" s="153" t="s">
        <v>101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ht="22.5" outlineLevel="1" x14ac:dyDescent="0.2">
      <c r="A307" s="184">
        <v>114</v>
      </c>
      <c r="B307" s="185" t="s">
        <v>141</v>
      </c>
      <c r="C307" s="195" t="s">
        <v>142</v>
      </c>
      <c r="D307" s="186" t="s">
        <v>112</v>
      </c>
      <c r="E307" s="187">
        <v>110</v>
      </c>
      <c r="F307" s="188"/>
      <c r="G307" s="189">
        <f t="shared" si="14"/>
        <v>0</v>
      </c>
      <c r="H307" s="188"/>
      <c r="I307" s="189">
        <f t="shared" si="15"/>
        <v>0</v>
      </c>
      <c r="J307" s="188"/>
      <c r="K307" s="189">
        <f t="shared" si="16"/>
        <v>0</v>
      </c>
      <c r="L307" s="189">
        <v>21</v>
      </c>
      <c r="M307" s="189">
        <f t="shared" si="17"/>
        <v>0</v>
      </c>
      <c r="N307" s="189">
        <v>7.8499999999999993E-3</v>
      </c>
      <c r="O307" s="189">
        <f t="shared" si="18"/>
        <v>0.86</v>
      </c>
      <c r="P307" s="189">
        <v>0</v>
      </c>
      <c r="Q307" s="189">
        <f t="shared" si="19"/>
        <v>0</v>
      </c>
      <c r="R307" s="189" t="s">
        <v>134</v>
      </c>
      <c r="S307" s="189" t="s">
        <v>99</v>
      </c>
      <c r="T307" s="190" t="s">
        <v>99</v>
      </c>
      <c r="U307" s="163">
        <v>0.7</v>
      </c>
      <c r="V307" s="163">
        <f t="shared" si="20"/>
        <v>77</v>
      </c>
      <c r="W307" s="163"/>
      <c r="X307" s="163" t="s">
        <v>100</v>
      </c>
      <c r="Y307" s="153"/>
      <c r="Z307" s="153"/>
      <c r="AA307" s="153"/>
      <c r="AB307" s="153"/>
      <c r="AC307" s="153"/>
      <c r="AD307" s="153"/>
      <c r="AE307" s="153"/>
      <c r="AF307" s="153"/>
      <c r="AG307" s="153" t="s">
        <v>101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ht="22.5" outlineLevel="1" x14ac:dyDescent="0.2">
      <c r="A308" s="184">
        <v>115</v>
      </c>
      <c r="B308" s="185" t="s">
        <v>143</v>
      </c>
      <c r="C308" s="195" t="s">
        <v>144</v>
      </c>
      <c r="D308" s="186" t="s">
        <v>112</v>
      </c>
      <c r="E308" s="187">
        <v>110</v>
      </c>
      <c r="F308" s="188"/>
      <c r="G308" s="189">
        <f t="shared" si="14"/>
        <v>0</v>
      </c>
      <c r="H308" s="188"/>
      <c r="I308" s="189">
        <f t="shared" si="15"/>
        <v>0</v>
      </c>
      <c r="J308" s="188"/>
      <c r="K308" s="189">
        <f t="shared" si="16"/>
        <v>0</v>
      </c>
      <c r="L308" s="189">
        <v>21</v>
      </c>
      <c r="M308" s="189">
        <f t="shared" si="17"/>
        <v>0</v>
      </c>
      <c r="N308" s="189">
        <v>8.2699999999999996E-3</v>
      </c>
      <c r="O308" s="189">
        <f t="shared" si="18"/>
        <v>0.91</v>
      </c>
      <c r="P308" s="189">
        <v>0</v>
      </c>
      <c r="Q308" s="189">
        <f t="shared" si="19"/>
        <v>0</v>
      </c>
      <c r="R308" s="189" t="s">
        <v>134</v>
      </c>
      <c r="S308" s="189" t="s">
        <v>99</v>
      </c>
      <c r="T308" s="190" t="s">
        <v>99</v>
      </c>
      <c r="U308" s="163">
        <v>0.73499999999999999</v>
      </c>
      <c r="V308" s="163">
        <f t="shared" si="20"/>
        <v>80.849999999999994</v>
      </c>
      <c r="W308" s="163"/>
      <c r="X308" s="163" t="s">
        <v>100</v>
      </c>
      <c r="Y308" s="153"/>
      <c r="Z308" s="153"/>
      <c r="AA308" s="153"/>
      <c r="AB308" s="153"/>
      <c r="AC308" s="153"/>
      <c r="AD308" s="153"/>
      <c r="AE308" s="153"/>
      <c r="AF308" s="153"/>
      <c r="AG308" s="153" t="s">
        <v>101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ht="22.5" outlineLevel="1" x14ac:dyDescent="0.2">
      <c r="A309" s="184">
        <v>116</v>
      </c>
      <c r="B309" s="185" t="s">
        <v>145</v>
      </c>
      <c r="C309" s="195" t="s">
        <v>146</v>
      </c>
      <c r="D309" s="186" t="s">
        <v>112</v>
      </c>
      <c r="E309" s="187">
        <v>55</v>
      </c>
      <c r="F309" s="188"/>
      <c r="G309" s="189">
        <f t="shared" si="14"/>
        <v>0</v>
      </c>
      <c r="H309" s="188"/>
      <c r="I309" s="189">
        <f t="shared" si="15"/>
        <v>0</v>
      </c>
      <c r="J309" s="188"/>
      <c r="K309" s="189">
        <f t="shared" si="16"/>
        <v>0</v>
      </c>
      <c r="L309" s="189">
        <v>21</v>
      </c>
      <c r="M309" s="189">
        <f t="shared" si="17"/>
        <v>0</v>
      </c>
      <c r="N309" s="189">
        <v>1.0120000000000001E-2</v>
      </c>
      <c r="O309" s="189">
        <f t="shared" si="18"/>
        <v>0.56000000000000005</v>
      </c>
      <c r="P309" s="189">
        <v>0</v>
      </c>
      <c r="Q309" s="189">
        <f t="shared" si="19"/>
        <v>0</v>
      </c>
      <c r="R309" s="189" t="s">
        <v>134</v>
      </c>
      <c r="S309" s="189" t="s">
        <v>99</v>
      </c>
      <c r="T309" s="190" t="s">
        <v>99</v>
      </c>
      <c r="U309" s="163">
        <v>0.82799999999999996</v>
      </c>
      <c r="V309" s="163">
        <f t="shared" si="20"/>
        <v>45.54</v>
      </c>
      <c r="W309" s="163"/>
      <c r="X309" s="163" t="s">
        <v>100</v>
      </c>
      <c r="Y309" s="153"/>
      <c r="Z309" s="153"/>
      <c r="AA309" s="153"/>
      <c r="AB309" s="153"/>
      <c r="AC309" s="153"/>
      <c r="AD309" s="153"/>
      <c r="AE309" s="153"/>
      <c r="AF309" s="153"/>
      <c r="AG309" s="153" t="s">
        <v>101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ht="22.5" outlineLevel="1" x14ac:dyDescent="0.2">
      <c r="A310" s="184">
        <v>117</v>
      </c>
      <c r="B310" s="185" t="s">
        <v>147</v>
      </c>
      <c r="C310" s="195" t="s">
        <v>148</v>
      </c>
      <c r="D310" s="186" t="s">
        <v>104</v>
      </c>
      <c r="E310" s="187">
        <v>4</v>
      </c>
      <c r="F310" s="188"/>
      <c r="G310" s="189">
        <f t="shared" si="14"/>
        <v>0</v>
      </c>
      <c r="H310" s="188"/>
      <c r="I310" s="189">
        <f t="shared" si="15"/>
        <v>0</v>
      </c>
      <c r="J310" s="188"/>
      <c r="K310" s="189">
        <f t="shared" si="16"/>
        <v>0</v>
      </c>
      <c r="L310" s="189">
        <v>21</v>
      </c>
      <c r="M310" s="189">
        <f t="shared" si="17"/>
        <v>0</v>
      </c>
      <c r="N310" s="189">
        <v>0</v>
      </c>
      <c r="O310" s="189">
        <f t="shared" si="18"/>
        <v>0</v>
      </c>
      <c r="P310" s="189">
        <v>0</v>
      </c>
      <c r="Q310" s="189">
        <f t="shared" si="19"/>
        <v>0</v>
      </c>
      <c r="R310" s="189" t="s">
        <v>134</v>
      </c>
      <c r="S310" s="189" t="s">
        <v>99</v>
      </c>
      <c r="T310" s="190" t="s">
        <v>99</v>
      </c>
      <c r="U310" s="163">
        <v>0.23699999999999999</v>
      </c>
      <c r="V310" s="163">
        <f t="shared" si="20"/>
        <v>0.95</v>
      </c>
      <c r="W310" s="163"/>
      <c r="X310" s="163" t="s">
        <v>100</v>
      </c>
      <c r="Y310" s="153"/>
      <c r="Z310" s="153"/>
      <c r="AA310" s="153"/>
      <c r="AB310" s="153"/>
      <c r="AC310" s="153"/>
      <c r="AD310" s="153"/>
      <c r="AE310" s="153"/>
      <c r="AF310" s="153"/>
      <c r="AG310" s="153" t="s">
        <v>101</v>
      </c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ht="22.5" outlineLevel="1" x14ac:dyDescent="0.2">
      <c r="A311" s="184">
        <v>118</v>
      </c>
      <c r="B311" s="185" t="s">
        <v>149</v>
      </c>
      <c r="C311" s="195" t="s">
        <v>150</v>
      </c>
      <c r="D311" s="186" t="s">
        <v>104</v>
      </c>
      <c r="E311" s="187">
        <v>6</v>
      </c>
      <c r="F311" s="188"/>
      <c r="G311" s="189">
        <f t="shared" si="14"/>
        <v>0</v>
      </c>
      <c r="H311" s="188"/>
      <c r="I311" s="189">
        <f t="shared" si="15"/>
        <v>0</v>
      </c>
      <c r="J311" s="188"/>
      <c r="K311" s="189">
        <f t="shared" si="16"/>
        <v>0</v>
      </c>
      <c r="L311" s="189">
        <v>21</v>
      </c>
      <c r="M311" s="189">
        <f t="shared" si="17"/>
        <v>0</v>
      </c>
      <c r="N311" s="189">
        <v>0</v>
      </c>
      <c r="O311" s="189">
        <f t="shared" si="18"/>
        <v>0</v>
      </c>
      <c r="P311" s="189">
        <v>0</v>
      </c>
      <c r="Q311" s="189">
        <f t="shared" si="19"/>
        <v>0</v>
      </c>
      <c r="R311" s="189" t="s">
        <v>134</v>
      </c>
      <c r="S311" s="189" t="s">
        <v>99</v>
      </c>
      <c r="T311" s="190" t="s">
        <v>99</v>
      </c>
      <c r="U311" s="163">
        <v>0.35</v>
      </c>
      <c r="V311" s="163">
        <f t="shared" si="20"/>
        <v>2.1</v>
      </c>
      <c r="W311" s="163"/>
      <c r="X311" s="163" t="s">
        <v>100</v>
      </c>
      <c r="Y311" s="153"/>
      <c r="Z311" s="153"/>
      <c r="AA311" s="153"/>
      <c r="AB311" s="153"/>
      <c r="AC311" s="153"/>
      <c r="AD311" s="153"/>
      <c r="AE311" s="153"/>
      <c r="AF311" s="153"/>
      <c r="AG311" s="153" t="s">
        <v>101</v>
      </c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ht="22.5" outlineLevel="1" x14ac:dyDescent="0.2">
      <c r="A312" s="184">
        <v>119</v>
      </c>
      <c r="B312" s="185" t="s">
        <v>151</v>
      </c>
      <c r="C312" s="195" t="s">
        <v>152</v>
      </c>
      <c r="D312" s="186" t="s">
        <v>104</v>
      </c>
      <c r="E312" s="187">
        <v>20</v>
      </c>
      <c r="F312" s="188"/>
      <c r="G312" s="189">
        <f t="shared" si="14"/>
        <v>0</v>
      </c>
      <c r="H312" s="188"/>
      <c r="I312" s="189">
        <f t="shared" si="15"/>
        <v>0</v>
      </c>
      <c r="J312" s="188"/>
      <c r="K312" s="189">
        <f t="shared" si="16"/>
        <v>0</v>
      </c>
      <c r="L312" s="189">
        <v>21</v>
      </c>
      <c r="M312" s="189">
        <f t="shared" si="17"/>
        <v>0</v>
      </c>
      <c r="N312" s="189">
        <v>0</v>
      </c>
      <c r="O312" s="189">
        <f t="shared" si="18"/>
        <v>0</v>
      </c>
      <c r="P312" s="189">
        <v>0</v>
      </c>
      <c r="Q312" s="189">
        <f t="shared" si="19"/>
        <v>0</v>
      </c>
      <c r="R312" s="189" t="s">
        <v>134</v>
      </c>
      <c r="S312" s="189" t="s">
        <v>99</v>
      </c>
      <c r="T312" s="190" t="s">
        <v>99</v>
      </c>
      <c r="U312" s="163">
        <v>0.42199999999999999</v>
      </c>
      <c r="V312" s="163">
        <f t="shared" si="20"/>
        <v>8.44</v>
      </c>
      <c r="W312" s="163"/>
      <c r="X312" s="163" t="s">
        <v>100</v>
      </c>
      <c r="Y312" s="153"/>
      <c r="Z312" s="153"/>
      <c r="AA312" s="153"/>
      <c r="AB312" s="153"/>
      <c r="AC312" s="153"/>
      <c r="AD312" s="153"/>
      <c r="AE312" s="153"/>
      <c r="AF312" s="153"/>
      <c r="AG312" s="153" t="s">
        <v>101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ht="22.5" outlineLevel="1" x14ac:dyDescent="0.2">
      <c r="A313" s="184">
        <v>120</v>
      </c>
      <c r="B313" s="185" t="s">
        <v>153</v>
      </c>
      <c r="C313" s="195" t="s">
        <v>154</v>
      </c>
      <c r="D313" s="186" t="s">
        <v>104</v>
      </c>
      <c r="E313" s="187">
        <v>6</v>
      </c>
      <c r="F313" s="188"/>
      <c r="G313" s="189">
        <f t="shared" si="14"/>
        <v>0</v>
      </c>
      <c r="H313" s="188"/>
      <c r="I313" s="189">
        <f t="shared" si="15"/>
        <v>0</v>
      </c>
      <c r="J313" s="188"/>
      <c r="K313" s="189">
        <f t="shared" si="16"/>
        <v>0</v>
      </c>
      <c r="L313" s="189">
        <v>21</v>
      </c>
      <c r="M313" s="189">
        <f t="shared" si="17"/>
        <v>0</v>
      </c>
      <c r="N313" s="189">
        <v>0</v>
      </c>
      <c r="O313" s="189">
        <f t="shared" si="18"/>
        <v>0</v>
      </c>
      <c r="P313" s="189">
        <v>0</v>
      </c>
      <c r="Q313" s="189">
        <f t="shared" si="19"/>
        <v>0</v>
      </c>
      <c r="R313" s="189" t="s">
        <v>134</v>
      </c>
      <c r="S313" s="189" t="s">
        <v>99</v>
      </c>
      <c r="T313" s="190" t="s">
        <v>99</v>
      </c>
      <c r="U313" s="163">
        <v>0.64900000000000002</v>
      </c>
      <c r="V313" s="163">
        <f t="shared" si="20"/>
        <v>3.89</v>
      </c>
      <c r="W313" s="163"/>
      <c r="X313" s="163" t="s">
        <v>100</v>
      </c>
      <c r="Y313" s="153"/>
      <c r="Z313" s="153"/>
      <c r="AA313" s="153"/>
      <c r="AB313" s="153"/>
      <c r="AC313" s="153"/>
      <c r="AD313" s="153"/>
      <c r="AE313" s="153"/>
      <c r="AF313" s="153"/>
      <c r="AG313" s="153" t="s">
        <v>101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ht="22.5" outlineLevel="1" x14ac:dyDescent="0.2">
      <c r="A314" s="184">
        <v>121</v>
      </c>
      <c r="B314" s="185" t="s">
        <v>422</v>
      </c>
      <c r="C314" s="195" t="s">
        <v>423</v>
      </c>
      <c r="D314" s="186" t="s">
        <v>104</v>
      </c>
      <c r="E314" s="187">
        <v>10</v>
      </c>
      <c r="F314" s="188"/>
      <c r="G314" s="189">
        <f t="shared" si="14"/>
        <v>0</v>
      </c>
      <c r="H314" s="188"/>
      <c r="I314" s="189">
        <f t="shared" si="15"/>
        <v>0</v>
      </c>
      <c r="J314" s="188"/>
      <c r="K314" s="189">
        <f t="shared" si="16"/>
        <v>0</v>
      </c>
      <c r="L314" s="189">
        <v>21</v>
      </c>
      <c r="M314" s="189">
        <f t="shared" si="17"/>
        <v>0</v>
      </c>
      <c r="N314" s="189">
        <v>0</v>
      </c>
      <c r="O314" s="189">
        <f t="shared" si="18"/>
        <v>0</v>
      </c>
      <c r="P314" s="189">
        <v>0</v>
      </c>
      <c r="Q314" s="189">
        <f t="shared" si="19"/>
        <v>0</v>
      </c>
      <c r="R314" s="189" t="s">
        <v>134</v>
      </c>
      <c r="S314" s="189" t="s">
        <v>99</v>
      </c>
      <c r="T314" s="190" t="s">
        <v>99</v>
      </c>
      <c r="U314" s="163">
        <v>0.96799999999999997</v>
      </c>
      <c r="V314" s="163">
        <f t="shared" si="20"/>
        <v>9.68</v>
      </c>
      <c r="W314" s="163"/>
      <c r="X314" s="163" t="s">
        <v>100</v>
      </c>
      <c r="Y314" s="153"/>
      <c r="Z314" s="153"/>
      <c r="AA314" s="153"/>
      <c r="AB314" s="153"/>
      <c r="AC314" s="153"/>
      <c r="AD314" s="153"/>
      <c r="AE314" s="153"/>
      <c r="AF314" s="153"/>
      <c r="AG314" s="153" t="s">
        <v>101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ht="22.5" outlineLevel="1" x14ac:dyDescent="0.2">
      <c r="A315" s="184">
        <v>122</v>
      </c>
      <c r="B315" s="185" t="s">
        <v>155</v>
      </c>
      <c r="C315" s="195" t="s">
        <v>156</v>
      </c>
      <c r="D315" s="186" t="s">
        <v>112</v>
      </c>
      <c r="E315" s="187">
        <v>180</v>
      </c>
      <c r="F315" s="188"/>
      <c r="G315" s="189">
        <f t="shared" si="14"/>
        <v>0</v>
      </c>
      <c r="H315" s="188"/>
      <c r="I315" s="189">
        <f t="shared" si="15"/>
        <v>0</v>
      </c>
      <c r="J315" s="188"/>
      <c r="K315" s="189">
        <f t="shared" si="16"/>
        <v>0</v>
      </c>
      <c r="L315" s="189">
        <v>21</v>
      </c>
      <c r="M315" s="189">
        <f t="shared" si="17"/>
        <v>0</v>
      </c>
      <c r="N315" s="189">
        <v>9.8499999999999994E-3</v>
      </c>
      <c r="O315" s="189">
        <f t="shared" si="18"/>
        <v>1.77</v>
      </c>
      <c r="P315" s="189">
        <v>0</v>
      </c>
      <c r="Q315" s="189">
        <f t="shared" si="19"/>
        <v>0</v>
      </c>
      <c r="R315" s="189" t="s">
        <v>134</v>
      </c>
      <c r="S315" s="189" t="s">
        <v>99</v>
      </c>
      <c r="T315" s="190" t="s">
        <v>99</v>
      </c>
      <c r="U315" s="163">
        <v>0.91900000000000004</v>
      </c>
      <c r="V315" s="163">
        <f t="shared" si="20"/>
        <v>165.42</v>
      </c>
      <c r="W315" s="163"/>
      <c r="X315" s="163" t="s">
        <v>100</v>
      </c>
      <c r="Y315" s="153"/>
      <c r="Z315" s="153"/>
      <c r="AA315" s="153"/>
      <c r="AB315" s="153"/>
      <c r="AC315" s="153"/>
      <c r="AD315" s="153"/>
      <c r="AE315" s="153"/>
      <c r="AF315" s="153"/>
      <c r="AG315" s="153" t="s">
        <v>101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ht="22.5" outlineLevel="1" x14ac:dyDescent="0.2">
      <c r="A316" s="184">
        <v>123</v>
      </c>
      <c r="B316" s="185" t="s">
        <v>424</v>
      </c>
      <c r="C316" s="195" t="s">
        <v>425</v>
      </c>
      <c r="D316" s="186" t="s">
        <v>112</v>
      </c>
      <c r="E316" s="187">
        <v>82</v>
      </c>
      <c r="F316" s="188"/>
      <c r="G316" s="189">
        <f t="shared" si="14"/>
        <v>0</v>
      </c>
      <c r="H316" s="188"/>
      <c r="I316" s="189">
        <f t="shared" si="15"/>
        <v>0</v>
      </c>
      <c r="J316" s="188"/>
      <c r="K316" s="189">
        <f t="shared" si="16"/>
        <v>0</v>
      </c>
      <c r="L316" s="189">
        <v>21</v>
      </c>
      <c r="M316" s="189">
        <f t="shared" si="17"/>
        <v>0</v>
      </c>
      <c r="N316" s="189">
        <v>1.362E-2</v>
      </c>
      <c r="O316" s="189">
        <f t="shared" si="18"/>
        <v>1.1200000000000001</v>
      </c>
      <c r="P316" s="189">
        <v>0</v>
      </c>
      <c r="Q316" s="189">
        <f t="shared" si="19"/>
        <v>0</v>
      </c>
      <c r="R316" s="189" t="s">
        <v>134</v>
      </c>
      <c r="S316" s="189" t="s">
        <v>99</v>
      </c>
      <c r="T316" s="190" t="s">
        <v>99</v>
      </c>
      <c r="U316" s="163">
        <v>1.04</v>
      </c>
      <c r="V316" s="163">
        <f t="shared" si="20"/>
        <v>85.28</v>
      </c>
      <c r="W316" s="163"/>
      <c r="X316" s="163" t="s">
        <v>100</v>
      </c>
      <c r="Y316" s="153"/>
      <c r="Z316" s="153"/>
      <c r="AA316" s="153"/>
      <c r="AB316" s="153"/>
      <c r="AC316" s="153"/>
      <c r="AD316" s="153"/>
      <c r="AE316" s="153"/>
      <c r="AF316" s="153"/>
      <c r="AG316" s="153" t="s">
        <v>101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ht="22.5" outlineLevel="1" x14ac:dyDescent="0.2">
      <c r="A317" s="184">
        <v>124</v>
      </c>
      <c r="B317" s="185" t="s">
        <v>426</v>
      </c>
      <c r="C317" s="195" t="s">
        <v>427</v>
      </c>
      <c r="D317" s="186" t="s">
        <v>112</v>
      </c>
      <c r="E317" s="187">
        <v>6</v>
      </c>
      <c r="F317" s="188"/>
      <c r="G317" s="189">
        <f t="shared" si="14"/>
        <v>0</v>
      </c>
      <c r="H317" s="188"/>
      <c r="I317" s="189">
        <f t="shared" si="15"/>
        <v>0</v>
      </c>
      <c r="J317" s="188"/>
      <c r="K317" s="189">
        <f t="shared" si="16"/>
        <v>0</v>
      </c>
      <c r="L317" s="189">
        <v>21</v>
      </c>
      <c r="M317" s="189">
        <f t="shared" si="17"/>
        <v>0</v>
      </c>
      <c r="N317" s="189">
        <v>1.7129999999999999E-2</v>
      </c>
      <c r="O317" s="189">
        <f t="shared" si="18"/>
        <v>0.1</v>
      </c>
      <c r="P317" s="189">
        <v>0</v>
      </c>
      <c r="Q317" s="189">
        <f t="shared" si="19"/>
        <v>0</v>
      </c>
      <c r="R317" s="189" t="s">
        <v>134</v>
      </c>
      <c r="S317" s="189" t="s">
        <v>99</v>
      </c>
      <c r="T317" s="190" t="s">
        <v>99</v>
      </c>
      <c r="U317" s="163">
        <v>1.206</v>
      </c>
      <c r="V317" s="163">
        <f t="shared" si="20"/>
        <v>7.24</v>
      </c>
      <c r="W317" s="163"/>
      <c r="X317" s="163" t="s">
        <v>100</v>
      </c>
      <c r="Y317" s="153"/>
      <c r="Z317" s="153"/>
      <c r="AA317" s="153"/>
      <c r="AB317" s="153"/>
      <c r="AC317" s="153"/>
      <c r="AD317" s="153"/>
      <c r="AE317" s="153"/>
      <c r="AF317" s="153"/>
      <c r="AG317" s="153" t="s">
        <v>101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ht="22.5" outlineLevel="1" x14ac:dyDescent="0.2">
      <c r="A318" s="184">
        <v>125</v>
      </c>
      <c r="B318" s="185" t="s">
        <v>428</v>
      </c>
      <c r="C318" s="195" t="s">
        <v>429</v>
      </c>
      <c r="D318" s="186" t="s">
        <v>112</v>
      </c>
      <c r="E318" s="187">
        <v>24</v>
      </c>
      <c r="F318" s="188"/>
      <c r="G318" s="189">
        <f t="shared" si="14"/>
        <v>0</v>
      </c>
      <c r="H318" s="188"/>
      <c r="I318" s="189">
        <f t="shared" si="15"/>
        <v>0</v>
      </c>
      <c r="J318" s="188"/>
      <c r="K318" s="189">
        <f t="shared" si="16"/>
        <v>0</v>
      </c>
      <c r="L318" s="189">
        <v>21</v>
      </c>
      <c r="M318" s="189">
        <f t="shared" si="17"/>
        <v>0</v>
      </c>
      <c r="N318" s="189">
        <v>2.1729999999999999E-2</v>
      </c>
      <c r="O318" s="189">
        <f t="shared" si="18"/>
        <v>0.52</v>
      </c>
      <c r="P318" s="189">
        <v>0</v>
      </c>
      <c r="Q318" s="189">
        <f t="shared" si="19"/>
        <v>0</v>
      </c>
      <c r="R318" s="189" t="s">
        <v>134</v>
      </c>
      <c r="S318" s="189" t="s">
        <v>99</v>
      </c>
      <c r="T318" s="190" t="s">
        <v>99</v>
      </c>
      <c r="U318" s="163">
        <v>1.4</v>
      </c>
      <c r="V318" s="163">
        <f t="shared" si="20"/>
        <v>33.6</v>
      </c>
      <c r="W318" s="163"/>
      <c r="X318" s="163" t="s">
        <v>100</v>
      </c>
      <c r="Y318" s="153"/>
      <c r="Z318" s="153"/>
      <c r="AA318" s="153"/>
      <c r="AB318" s="153"/>
      <c r="AC318" s="153"/>
      <c r="AD318" s="153"/>
      <c r="AE318" s="153"/>
      <c r="AF318" s="153"/>
      <c r="AG318" s="153" t="s">
        <v>101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ht="22.5" outlineLevel="1" x14ac:dyDescent="0.2">
      <c r="A319" s="184">
        <v>126</v>
      </c>
      <c r="B319" s="185" t="s">
        <v>430</v>
      </c>
      <c r="C319" s="195" t="s">
        <v>431</v>
      </c>
      <c r="D319" s="186" t="s">
        <v>104</v>
      </c>
      <c r="E319" s="187">
        <v>4</v>
      </c>
      <c r="F319" s="188"/>
      <c r="G319" s="189">
        <f t="shared" si="14"/>
        <v>0</v>
      </c>
      <c r="H319" s="188"/>
      <c r="I319" s="189">
        <f t="shared" si="15"/>
        <v>0</v>
      </c>
      <c r="J319" s="188"/>
      <c r="K319" s="189">
        <f t="shared" si="16"/>
        <v>0</v>
      </c>
      <c r="L319" s="189">
        <v>21</v>
      </c>
      <c r="M319" s="189">
        <f t="shared" si="17"/>
        <v>0</v>
      </c>
      <c r="N319" s="189">
        <v>0</v>
      </c>
      <c r="O319" s="189">
        <f t="shared" si="18"/>
        <v>0</v>
      </c>
      <c r="P319" s="189">
        <v>0</v>
      </c>
      <c r="Q319" s="189">
        <f t="shared" si="19"/>
        <v>0</v>
      </c>
      <c r="R319" s="189" t="s">
        <v>134</v>
      </c>
      <c r="S319" s="189" t="s">
        <v>99</v>
      </c>
      <c r="T319" s="190" t="s">
        <v>99</v>
      </c>
      <c r="U319" s="163">
        <v>1.373</v>
      </c>
      <c r="V319" s="163">
        <f t="shared" si="20"/>
        <v>5.49</v>
      </c>
      <c r="W319" s="163"/>
      <c r="X319" s="163" t="s">
        <v>100</v>
      </c>
      <c r="Y319" s="153"/>
      <c r="Z319" s="153"/>
      <c r="AA319" s="153"/>
      <c r="AB319" s="153"/>
      <c r="AC319" s="153"/>
      <c r="AD319" s="153"/>
      <c r="AE319" s="153"/>
      <c r="AF319" s="153"/>
      <c r="AG319" s="153" t="s">
        <v>101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ht="22.5" outlineLevel="1" x14ac:dyDescent="0.2">
      <c r="A320" s="184">
        <v>127</v>
      </c>
      <c r="B320" s="185" t="s">
        <v>432</v>
      </c>
      <c r="C320" s="195" t="s">
        <v>433</v>
      </c>
      <c r="D320" s="186" t="s">
        <v>104</v>
      </c>
      <c r="E320" s="187">
        <v>2</v>
      </c>
      <c r="F320" s="188"/>
      <c r="G320" s="189">
        <f t="shared" si="14"/>
        <v>0</v>
      </c>
      <c r="H320" s="188"/>
      <c r="I320" s="189">
        <f t="shared" si="15"/>
        <v>0</v>
      </c>
      <c r="J320" s="188"/>
      <c r="K320" s="189">
        <f t="shared" si="16"/>
        <v>0</v>
      </c>
      <c r="L320" s="189">
        <v>21</v>
      </c>
      <c r="M320" s="189">
        <f t="shared" si="17"/>
        <v>0</v>
      </c>
      <c r="N320" s="189">
        <v>0</v>
      </c>
      <c r="O320" s="189">
        <f t="shared" si="18"/>
        <v>0</v>
      </c>
      <c r="P320" s="189">
        <v>0</v>
      </c>
      <c r="Q320" s="189">
        <f t="shared" si="19"/>
        <v>0</v>
      </c>
      <c r="R320" s="189" t="s">
        <v>134</v>
      </c>
      <c r="S320" s="189" t="s">
        <v>99</v>
      </c>
      <c r="T320" s="190" t="s">
        <v>99</v>
      </c>
      <c r="U320" s="163">
        <v>1.726</v>
      </c>
      <c r="V320" s="163">
        <f t="shared" si="20"/>
        <v>3.45</v>
      </c>
      <c r="W320" s="163"/>
      <c r="X320" s="163" t="s">
        <v>100</v>
      </c>
      <c r="Y320" s="153"/>
      <c r="Z320" s="153"/>
      <c r="AA320" s="153"/>
      <c r="AB320" s="153"/>
      <c r="AC320" s="153"/>
      <c r="AD320" s="153"/>
      <c r="AE320" s="153"/>
      <c r="AF320" s="153"/>
      <c r="AG320" s="153" t="s">
        <v>101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ht="22.5" outlineLevel="1" x14ac:dyDescent="0.2">
      <c r="A321" s="184">
        <v>128</v>
      </c>
      <c r="B321" s="185" t="s">
        <v>434</v>
      </c>
      <c r="C321" s="195" t="s">
        <v>435</v>
      </c>
      <c r="D321" s="186" t="s">
        <v>104</v>
      </c>
      <c r="E321" s="187">
        <v>2</v>
      </c>
      <c r="F321" s="188"/>
      <c r="G321" s="189">
        <f t="shared" si="14"/>
        <v>0</v>
      </c>
      <c r="H321" s="188"/>
      <c r="I321" s="189">
        <f t="shared" si="15"/>
        <v>0</v>
      </c>
      <c r="J321" s="188"/>
      <c r="K321" s="189">
        <f t="shared" si="16"/>
        <v>0</v>
      </c>
      <c r="L321" s="189">
        <v>21</v>
      </c>
      <c r="M321" s="189">
        <f t="shared" si="17"/>
        <v>0</v>
      </c>
      <c r="N321" s="189">
        <v>0</v>
      </c>
      <c r="O321" s="189">
        <f t="shared" si="18"/>
        <v>0</v>
      </c>
      <c r="P321" s="189">
        <v>0</v>
      </c>
      <c r="Q321" s="189">
        <f t="shared" si="19"/>
        <v>0</v>
      </c>
      <c r="R321" s="189" t="s">
        <v>134</v>
      </c>
      <c r="S321" s="189" t="s">
        <v>99</v>
      </c>
      <c r="T321" s="190" t="s">
        <v>99</v>
      </c>
      <c r="U321" s="163">
        <v>3.5150000000000001</v>
      </c>
      <c r="V321" s="163">
        <f t="shared" si="20"/>
        <v>7.03</v>
      </c>
      <c r="W321" s="163"/>
      <c r="X321" s="163" t="s">
        <v>100</v>
      </c>
      <c r="Y321" s="153"/>
      <c r="Z321" s="153"/>
      <c r="AA321" s="153"/>
      <c r="AB321" s="153"/>
      <c r="AC321" s="153"/>
      <c r="AD321" s="153"/>
      <c r="AE321" s="153"/>
      <c r="AF321" s="153"/>
      <c r="AG321" s="153" t="s">
        <v>101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ht="22.5" outlineLevel="1" x14ac:dyDescent="0.2">
      <c r="A322" s="177">
        <v>129</v>
      </c>
      <c r="B322" s="178" t="s">
        <v>436</v>
      </c>
      <c r="C322" s="196" t="s">
        <v>437</v>
      </c>
      <c r="D322" s="179" t="s">
        <v>112</v>
      </c>
      <c r="E322" s="180">
        <v>4130</v>
      </c>
      <c r="F322" s="181"/>
      <c r="G322" s="182">
        <f t="shared" si="14"/>
        <v>0</v>
      </c>
      <c r="H322" s="181"/>
      <c r="I322" s="182">
        <f t="shared" si="15"/>
        <v>0</v>
      </c>
      <c r="J322" s="181"/>
      <c r="K322" s="182">
        <f t="shared" si="16"/>
        <v>0</v>
      </c>
      <c r="L322" s="182">
        <v>21</v>
      </c>
      <c r="M322" s="182">
        <f t="shared" si="17"/>
        <v>0</v>
      </c>
      <c r="N322" s="182">
        <v>7.6000000000000004E-4</v>
      </c>
      <c r="O322" s="182">
        <f t="shared" si="18"/>
        <v>3.14</v>
      </c>
      <c r="P322" s="182">
        <v>0</v>
      </c>
      <c r="Q322" s="182">
        <f t="shared" si="19"/>
        <v>0</v>
      </c>
      <c r="R322" s="182" t="s">
        <v>134</v>
      </c>
      <c r="S322" s="182" t="s">
        <v>99</v>
      </c>
      <c r="T322" s="183" t="s">
        <v>99</v>
      </c>
      <c r="U322" s="163">
        <v>0.29737999999999998</v>
      </c>
      <c r="V322" s="163">
        <f t="shared" si="20"/>
        <v>1228.18</v>
      </c>
      <c r="W322" s="163"/>
      <c r="X322" s="163" t="s">
        <v>100</v>
      </c>
      <c r="Y322" s="153"/>
      <c r="Z322" s="153"/>
      <c r="AA322" s="153"/>
      <c r="AB322" s="153"/>
      <c r="AC322" s="153"/>
      <c r="AD322" s="153"/>
      <c r="AE322" s="153"/>
      <c r="AF322" s="153"/>
      <c r="AG322" s="153" t="s">
        <v>101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60"/>
      <c r="B323" s="161"/>
      <c r="C323" s="264" t="s">
        <v>387</v>
      </c>
      <c r="D323" s="265"/>
      <c r="E323" s="265"/>
      <c r="F323" s="265"/>
      <c r="G323" s="265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53"/>
      <c r="Z323" s="153"/>
      <c r="AA323" s="153"/>
      <c r="AB323" s="153"/>
      <c r="AC323" s="153"/>
      <c r="AD323" s="153"/>
      <c r="AE323" s="153"/>
      <c r="AF323" s="153"/>
      <c r="AG323" s="153" t="s">
        <v>234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ht="22.5" outlineLevel="1" x14ac:dyDescent="0.2">
      <c r="A324" s="177">
        <v>130</v>
      </c>
      <c r="B324" s="178" t="s">
        <v>438</v>
      </c>
      <c r="C324" s="196" t="s">
        <v>439</v>
      </c>
      <c r="D324" s="179" t="s">
        <v>112</v>
      </c>
      <c r="E324" s="180">
        <v>1700</v>
      </c>
      <c r="F324" s="181"/>
      <c r="G324" s="182">
        <f>ROUND(E324*F324,2)</f>
        <v>0</v>
      </c>
      <c r="H324" s="181"/>
      <c r="I324" s="182">
        <f>ROUND(E324*H324,2)</f>
        <v>0</v>
      </c>
      <c r="J324" s="181"/>
      <c r="K324" s="182">
        <f>ROUND(E324*J324,2)</f>
        <v>0</v>
      </c>
      <c r="L324" s="182">
        <v>21</v>
      </c>
      <c r="M324" s="182">
        <f>G324*(1+L324/100)</f>
        <v>0</v>
      </c>
      <c r="N324" s="182">
        <v>8.8000000000000003E-4</v>
      </c>
      <c r="O324" s="182">
        <f>ROUND(E324*N324,2)</f>
        <v>1.5</v>
      </c>
      <c r="P324" s="182">
        <v>0</v>
      </c>
      <c r="Q324" s="182">
        <f>ROUND(E324*P324,2)</f>
        <v>0</v>
      </c>
      <c r="R324" s="182" t="s">
        <v>134</v>
      </c>
      <c r="S324" s="182" t="s">
        <v>99</v>
      </c>
      <c r="T324" s="183" t="s">
        <v>99</v>
      </c>
      <c r="U324" s="163">
        <v>0.30737999999999999</v>
      </c>
      <c r="V324" s="163">
        <f>ROUND(E324*U324,2)</f>
        <v>522.54999999999995</v>
      </c>
      <c r="W324" s="163"/>
      <c r="X324" s="163" t="s">
        <v>100</v>
      </c>
      <c r="Y324" s="153"/>
      <c r="Z324" s="153"/>
      <c r="AA324" s="153"/>
      <c r="AB324" s="153"/>
      <c r="AC324" s="153"/>
      <c r="AD324" s="153"/>
      <c r="AE324" s="153"/>
      <c r="AF324" s="153"/>
      <c r="AG324" s="153" t="s">
        <v>101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60"/>
      <c r="B325" s="161"/>
      <c r="C325" s="264" t="s">
        <v>387</v>
      </c>
      <c r="D325" s="265"/>
      <c r="E325" s="265"/>
      <c r="F325" s="265"/>
      <c r="G325" s="265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53"/>
      <c r="Z325" s="153"/>
      <c r="AA325" s="153"/>
      <c r="AB325" s="153"/>
      <c r="AC325" s="153"/>
      <c r="AD325" s="153"/>
      <c r="AE325" s="153"/>
      <c r="AF325" s="153"/>
      <c r="AG325" s="153" t="s">
        <v>234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ht="22.5" outlineLevel="1" x14ac:dyDescent="0.2">
      <c r="A326" s="177">
        <v>131</v>
      </c>
      <c r="B326" s="178" t="s">
        <v>440</v>
      </c>
      <c r="C326" s="196" t="s">
        <v>441</v>
      </c>
      <c r="D326" s="179" t="s">
        <v>112</v>
      </c>
      <c r="E326" s="180">
        <v>550</v>
      </c>
      <c r="F326" s="181"/>
      <c r="G326" s="182">
        <f>ROUND(E326*F326,2)</f>
        <v>0</v>
      </c>
      <c r="H326" s="181"/>
      <c r="I326" s="182">
        <f>ROUND(E326*H326,2)</f>
        <v>0</v>
      </c>
      <c r="J326" s="181"/>
      <c r="K326" s="182">
        <f>ROUND(E326*J326,2)</f>
        <v>0</v>
      </c>
      <c r="L326" s="182">
        <v>21</v>
      </c>
      <c r="M326" s="182">
        <f>G326*(1+L326/100)</f>
        <v>0</v>
      </c>
      <c r="N326" s="182">
        <v>1.01E-3</v>
      </c>
      <c r="O326" s="182">
        <f>ROUND(E326*N326,2)</f>
        <v>0.56000000000000005</v>
      </c>
      <c r="P326" s="182">
        <v>0</v>
      </c>
      <c r="Q326" s="182">
        <f>ROUND(E326*P326,2)</f>
        <v>0</v>
      </c>
      <c r="R326" s="182" t="s">
        <v>134</v>
      </c>
      <c r="S326" s="182" t="s">
        <v>99</v>
      </c>
      <c r="T326" s="183" t="s">
        <v>99</v>
      </c>
      <c r="U326" s="163">
        <v>0.31738</v>
      </c>
      <c r="V326" s="163">
        <f>ROUND(E326*U326,2)</f>
        <v>174.56</v>
      </c>
      <c r="W326" s="163"/>
      <c r="X326" s="163" t="s">
        <v>100</v>
      </c>
      <c r="Y326" s="153"/>
      <c r="Z326" s="153"/>
      <c r="AA326" s="153"/>
      <c r="AB326" s="153"/>
      <c r="AC326" s="153"/>
      <c r="AD326" s="153"/>
      <c r="AE326" s="153"/>
      <c r="AF326" s="153"/>
      <c r="AG326" s="153" t="s">
        <v>101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60"/>
      <c r="B327" s="161"/>
      <c r="C327" s="264" t="s">
        <v>387</v>
      </c>
      <c r="D327" s="265"/>
      <c r="E327" s="265"/>
      <c r="F327" s="265"/>
      <c r="G327" s="265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53"/>
      <c r="Z327" s="153"/>
      <c r="AA327" s="153"/>
      <c r="AB327" s="153"/>
      <c r="AC327" s="153"/>
      <c r="AD327" s="153"/>
      <c r="AE327" s="153"/>
      <c r="AF327" s="153"/>
      <c r="AG327" s="153" t="s">
        <v>234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ht="22.5" outlineLevel="1" x14ac:dyDescent="0.2">
      <c r="A328" s="177">
        <v>132</v>
      </c>
      <c r="B328" s="178" t="s">
        <v>442</v>
      </c>
      <c r="C328" s="196" t="s">
        <v>443</v>
      </c>
      <c r="D328" s="179" t="s">
        <v>112</v>
      </c>
      <c r="E328" s="180">
        <v>25</v>
      </c>
      <c r="F328" s="181"/>
      <c r="G328" s="182">
        <f>ROUND(E328*F328,2)</f>
        <v>0</v>
      </c>
      <c r="H328" s="181"/>
      <c r="I328" s="182">
        <f>ROUND(E328*H328,2)</f>
        <v>0</v>
      </c>
      <c r="J328" s="181"/>
      <c r="K328" s="182">
        <f>ROUND(E328*J328,2)</f>
        <v>0</v>
      </c>
      <c r="L328" s="182">
        <v>21</v>
      </c>
      <c r="M328" s="182">
        <f>G328*(1+L328/100)</f>
        <v>0</v>
      </c>
      <c r="N328" s="182">
        <v>1.6000000000000001E-3</v>
      </c>
      <c r="O328" s="182">
        <f>ROUND(E328*N328,2)</f>
        <v>0.04</v>
      </c>
      <c r="P328" s="182">
        <v>0</v>
      </c>
      <c r="Q328" s="182">
        <f>ROUND(E328*P328,2)</f>
        <v>0</v>
      </c>
      <c r="R328" s="182" t="s">
        <v>134</v>
      </c>
      <c r="S328" s="182" t="s">
        <v>99</v>
      </c>
      <c r="T328" s="183" t="s">
        <v>99</v>
      </c>
      <c r="U328" s="163">
        <v>0.33332000000000001</v>
      </c>
      <c r="V328" s="163">
        <f>ROUND(E328*U328,2)</f>
        <v>8.33</v>
      </c>
      <c r="W328" s="163"/>
      <c r="X328" s="163" t="s">
        <v>100</v>
      </c>
      <c r="Y328" s="153"/>
      <c r="Z328" s="153"/>
      <c r="AA328" s="153"/>
      <c r="AB328" s="153"/>
      <c r="AC328" s="153"/>
      <c r="AD328" s="153"/>
      <c r="AE328" s="153"/>
      <c r="AF328" s="153"/>
      <c r="AG328" s="153" t="s">
        <v>101</v>
      </c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60"/>
      <c r="B329" s="161"/>
      <c r="C329" s="264" t="s">
        <v>387</v>
      </c>
      <c r="D329" s="265"/>
      <c r="E329" s="265"/>
      <c r="F329" s="265"/>
      <c r="G329" s="265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53"/>
      <c r="Z329" s="153"/>
      <c r="AA329" s="153"/>
      <c r="AB329" s="153"/>
      <c r="AC329" s="153"/>
      <c r="AD329" s="153"/>
      <c r="AE329" s="153"/>
      <c r="AF329" s="153"/>
      <c r="AG329" s="153" t="s">
        <v>234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77">
        <v>133</v>
      </c>
      <c r="B330" s="178" t="s">
        <v>444</v>
      </c>
      <c r="C330" s="196" t="s">
        <v>445</v>
      </c>
      <c r="D330" s="179" t="s">
        <v>104</v>
      </c>
      <c r="E330" s="180">
        <v>1100</v>
      </c>
      <c r="F330" s="181"/>
      <c r="G330" s="182">
        <f>ROUND(E330*F330,2)</f>
        <v>0</v>
      </c>
      <c r="H330" s="181"/>
      <c r="I330" s="182">
        <f>ROUND(E330*H330,2)</f>
        <v>0</v>
      </c>
      <c r="J330" s="181"/>
      <c r="K330" s="182">
        <f>ROUND(E330*J330,2)</f>
        <v>0</v>
      </c>
      <c r="L330" s="182">
        <v>21</v>
      </c>
      <c r="M330" s="182">
        <f>G330*(1+L330/100)</f>
        <v>0</v>
      </c>
      <c r="N330" s="182">
        <v>0</v>
      </c>
      <c r="O330" s="182">
        <f>ROUND(E330*N330,2)</f>
        <v>0</v>
      </c>
      <c r="P330" s="182">
        <v>0</v>
      </c>
      <c r="Q330" s="182">
        <f>ROUND(E330*P330,2)</f>
        <v>0</v>
      </c>
      <c r="R330" s="182" t="s">
        <v>134</v>
      </c>
      <c r="S330" s="182" t="s">
        <v>99</v>
      </c>
      <c r="T330" s="183" t="s">
        <v>99</v>
      </c>
      <c r="U330" s="163">
        <v>0.215</v>
      </c>
      <c r="V330" s="163">
        <f>ROUND(E330*U330,2)</f>
        <v>236.5</v>
      </c>
      <c r="W330" s="163"/>
      <c r="X330" s="163" t="s">
        <v>100</v>
      </c>
      <c r="Y330" s="153"/>
      <c r="Z330" s="153"/>
      <c r="AA330" s="153"/>
      <c r="AB330" s="153"/>
      <c r="AC330" s="153"/>
      <c r="AD330" s="153"/>
      <c r="AE330" s="153"/>
      <c r="AF330" s="153"/>
      <c r="AG330" s="153" t="s">
        <v>101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60"/>
      <c r="B331" s="161"/>
      <c r="C331" s="262" t="s">
        <v>446</v>
      </c>
      <c r="D331" s="263"/>
      <c r="E331" s="263"/>
      <c r="F331" s="263"/>
      <c r="G331" s="2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53"/>
      <c r="Z331" s="153"/>
      <c r="AA331" s="153"/>
      <c r="AB331" s="153"/>
      <c r="AC331" s="153"/>
      <c r="AD331" s="153"/>
      <c r="AE331" s="153"/>
      <c r="AF331" s="153"/>
      <c r="AG331" s="153" t="s">
        <v>107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77">
        <v>134</v>
      </c>
      <c r="B332" s="178" t="s">
        <v>157</v>
      </c>
      <c r="C332" s="196" t="s">
        <v>158</v>
      </c>
      <c r="D332" s="179" t="s">
        <v>112</v>
      </c>
      <c r="E332" s="180">
        <v>1490</v>
      </c>
      <c r="F332" s="181"/>
      <c r="G332" s="182">
        <f>ROUND(E332*F332,2)</f>
        <v>0</v>
      </c>
      <c r="H332" s="181"/>
      <c r="I332" s="182">
        <f>ROUND(E332*H332,2)</f>
        <v>0</v>
      </c>
      <c r="J332" s="181"/>
      <c r="K332" s="182">
        <f>ROUND(E332*J332,2)</f>
        <v>0</v>
      </c>
      <c r="L332" s="182">
        <v>21</v>
      </c>
      <c r="M332" s="182">
        <f>G332*(1+L332/100)</f>
        <v>0</v>
      </c>
      <c r="N332" s="182">
        <v>0</v>
      </c>
      <c r="O332" s="182">
        <f>ROUND(E332*N332,2)</f>
        <v>0</v>
      </c>
      <c r="P332" s="182">
        <v>0</v>
      </c>
      <c r="Q332" s="182">
        <f>ROUND(E332*P332,2)</f>
        <v>0</v>
      </c>
      <c r="R332" s="182" t="s">
        <v>134</v>
      </c>
      <c r="S332" s="182" t="s">
        <v>99</v>
      </c>
      <c r="T332" s="183" t="s">
        <v>99</v>
      </c>
      <c r="U332" s="163">
        <v>1.7999999999999999E-2</v>
      </c>
      <c r="V332" s="163">
        <f>ROUND(E332*U332,2)</f>
        <v>26.82</v>
      </c>
      <c r="W332" s="163"/>
      <c r="X332" s="163" t="s">
        <v>100</v>
      </c>
      <c r="Y332" s="153"/>
      <c r="Z332" s="153"/>
      <c r="AA332" s="153"/>
      <c r="AB332" s="153"/>
      <c r="AC332" s="153"/>
      <c r="AD332" s="153"/>
      <c r="AE332" s="153"/>
      <c r="AF332" s="153"/>
      <c r="AG332" s="153" t="s">
        <v>101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60"/>
      <c r="B333" s="161"/>
      <c r="C333" s="197" t="s">
        <v>447</v>
      </c>
      <c r="D333" s="168"/>
      <c r="E333" s="169">
        <v>270</v>
      </c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53"/>
      <c r="Z333" s="153"/>
      <c r="AA333" s="153"/>
      <c r="AB333" s="153"/>
      <c r="AC333" s="153"/>
      <c r="AD333" s="153"/>
      <c r="AE333" s="153"/>
      <c r="AF333" s="153"/>
      <c r="AG333" s="153" t="s">
        <v>115</v>
      </c>
      <c r="AH333" s="153">
        <v>5</v>
      </c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60"/>
      <c r="B334" s="161"/>
      <c r="C334" s="197" t="s">
        <v>448</v>
      </c>
      <c r="D334" s="168"/>
      <c r="E334" s="169">
        <v>470</v>
      </c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53"/>
      <c r="Z334" s="153"/>
      <c r="AA334" s="153"/>
      <c r="AB334" s="153"/>
      <c r="AC334" s="153"/>
      <c r="AD334" s="153"/>
      <c r="AE334" s="153"/>
      <c r="AF334" s="153"/>
      <c r="AG334" s="153" t="s">
        <v>115</v>
      </c>
      <c r="AH334" s="153">
        <v>5</v>
      </c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60"/>
      <c r="B335" s="161"/>
      <c r="C335" s="197" t="s">
        <v>449</v>
      </c>
      <c r="D335" s="168"/>
      <c r="E335" s="169">
        <v>640</v>
      </c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53"/>
      <c r="Z335" s="153"/>
      <c r="AA335" s="153"/>
      <c r="AB335" s="153"/>
      <c r="AC335" s="153"/>
      <c r="AD335" s="153"/>
      <c r="AE335" s="153"/>
      <c r="AF335" s="153"/>
      <c r="AG335" s="153" t="s">
        <v>115</v>
      </c>
      <c r="AH335" s="153">
        <v>5</v>
      </c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60"/>
      <c r="B336" s="161"/>
      <c r="C336" s="197" t="s">
        <v>450</v>
      </c>
      <c r="D336" s="168"/>
      <c r="E336" s="169">
        <v>110</v>
      </c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53"/>
      <c r="Z336" s="153"/>
      <c r="AA336" s="153"/>
      <c r="AB336" s="153"/>
      <c r="AC336" s="153"/>
      <c r="AD336" s="153"/>
      <c r="AE336" s="153"/>
      <c r="AF336" s="153"/>
      <c r="AG336" s="153" t="s">
        <v>115</v>
      </c>
      <c r="AH336" s="153">
        <v>5</v>
      </c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ht="22.5" outlineLevel="1" x14ac:dyDescent="0.2">
      <c r="A337" s="177">
        <v>135</v>
      </c>
      <c r="B337" s="178" t="s">
        <v>163</v>
      </c>
      <c r="C337" s="196" t="s">
        <v>164</v>
      </c>
      <c r="D337" s="179" t="s">
        <v>112</v>
      </c>
      <c r="E337" s="180">
        <v>110</v>
      </c>
      <c r="F337" s="181"/>
      <c r="G337" s="182">
        <f>ROUND(E337*F337,2)</f>
        <v>0</v>
      </c>
      <c r="H337" s="181"/>
      <c r="I337" s="182">
        <f>ROUND(E337*H337,2)</f>
        <v>0</v>
      </c>
      <c r="J337" s="181"/>
      <c r="K337" s="182">
        <f>ROUND(E337*J337,2)</f>
        <v>0</v>
      </c>
      <c r="L337" s="182">
        <v>21</v>
      </c>
      <c r="M337" s="182">
        <f>G337*(1+L337/100)</f>
        <v>0</v>
      </c>
      <c r="N337" s="182">
        <v>0</v>
      </c>
      <c r="O337" s="182">
        <f>ROUND(E337*N337,2)</f>
        <v>0</v>
      </c>
      <c r="P337" s="182">
        <v>0</v>
      </c>
      <c r="Q337" s="182">
        <f>ROUND(E337*P337,2)</f>
        <v>0</v>
      </c>
      <c r="R337" s="182" t="s">
        <v>134</v>
      </c>
      <c r="S337" s="182" t="s">
        <v>99</v>
      </c>
      <c r="T337" s="183" t="s">
        <v>99</v>
      </c>
      <c r="U337" s="163">
        <v>2.1000000000000001E-2</v>
      </c>
      <c r="V337" s="163">
        <f>ROUND(E337*U337,2)</f>
        <v>2.31</v>
      </c>
      <c r="W337" s="163"/>
      <c r="X337" s="163" t="s">
        <v>100</v>
      </c>
      <c r="Y337" s="153"/>
      <c r="Z337" s="153"/>
      <c r="AA337" s="153"/>
      <c r="AB337" s="153"/>
      <c r="AC337" s="153"/>
      <c r="AD337" s="153"/>
      <c r="AE337" s="153"/>
      <c r="AF337" s="153"/>
      <c r="AG337" s="153" t="s">
        <v>101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60"/>
      <c r="B338" s="161"/>
      <c r="C338" s="197" t="s">
        <v>451</v>
      </c>
      <c r="D338" s="168"/>
      <c r="E338" s="169">
        <v>110</v>
      </c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53"/>
      <c r="Z338" s="153"/>
      <c r="AA338" s="153"/>
      <c r="AB338" s="153"/>
      <c r="AC338" s="153"/>
      <c r="AD338" s="153"/>
      <c r="AE338" s="153"/>
      <c r="AF338" s="153"/>
      <c r="AG338" s="153" t="s">
        <v>115</v>
      </c>
      <c r="AH338" s="153">
        <v>5</v>
      </c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ht="22.5" outlineLevel="1" x14ac:dyDescent="0.2">
      <c r="A339" s="177">
        <v>136</v>
      </c>
      <c r="B339" s="178" t="s">
        <v>166</v>
      </c>
      <c r="C339" s="196" t="s">
        <v>167</v>
      </c>
      <c r="D339" s="179" t="s">
        <v>112</v>
      </c>
      <c r="E339" s="180">
        <v>55</v>
      </c>
      <c r="F339" s="181"/>
      <c r="G339" s="182">
        <f>ROUND(E339*F339,2)</f>
        <v>0</v>
      </c>
      <c r="H339" s="181"/>
      <c r="I339" s="182">
        <f>ROUND(E339*H339,2)</f>
        <v>0</v>
      </c>
      <c r="J339" s="181"/>
      <c r="K339" s="182">
        <f>ROUND(E339*J339,2)</f>
        <v>0</v>
      </c>
      <c r="L339" s="182">
        <v>21</v>
      </c>
      <c r="M339" s="182">
        <f>G339*(1+L339/100)</f>
        <v>0</v>
      </c>
      <c r="N339" s="182">
        <v>0</v>
      </c>
      <c r="O339" s="182">
        <f>ROUND(E339*N339,2)</f>
        <v>0</v>
      </c>
      <c r="P339" s="182">
        <v>0</v>
      </c>
      <c r="Q339" s="182">
        <f>ROUND(E339*P339,2)</f>
        <v>0</v>
      </c>
      <c r="R339" s="182" t="s">
        <v>134</v>
      </c>
      <c r="S339" s="182" t="s">
        <v>99</v>
      </c>
      <c r="T339" s="183" t="s">
        <v>99</v>
      </c>
      <c r="U339" s="163">
        <v>3.2000000000000001E-2</v>
      </c>
      <c r="V339" s="163">
        <f>ROUND(E339*U339,2)</f>
        <v>1.76</v>
      </c>
      <c r="W339" s="163"/>
      <c r="X339" s="163" t="s">
        <v>100</v>
      </c>
      <c r="Y339" s="153"/>
      <c r="Z339" s="153"/>
      <c r="AA339" s="153"/>
      <c r="AB339" s="153"/>
      <c r="AC339" s="153"/>
      <c r="AD339" s="153"/>
      <c r="AE339" s="153"/>
      <c r="AF339" s="153"/>
      <c r="AG339" s="153" t="s">
        <v>101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">
      <c r="A340" s="160"/>
      <c r="B340" s="161"/>
      <c r="C340" s="197" t="s">
        <v>452</v>
      </c>
      <c r="D340" s="168"/>
      <c r="E340" s="169">
        <v>55</v>
      </c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53"/>
      <c r="Z340" s="153"/>
      <c r="AA340" s="153"/>
      <c r="AB340" s="153"/>
      <c r="AC340" s="153"/>
      <c r="AD340" s="153"/>
      <c r="AE340" s="153"/>
      <c r="AF340" s="153"/>
      <c r="AG340" s="153" t="s">
        <v>115</v>
      </c>
      <c r="AH340" s="153">
        <v>5</v>
      </c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77">
        <v>137</v>
      </c>
      <c r="B341" s="178" t="s">
        <v>453</v>
      </c>
      <c r="C341" s="196" t="s">
        <v>454</v>
      </c>
      <c r="D341" s="179" t="s">
        <v>112</v>
      </c>
      <c r="E341" s="180">
        <v>6405</v>
      </c>
      <c r="F341" s="181"/>
      <c r="G341" s="182">
        <f>ROUND(E341*F341,2)</f>
        <v>0</v>
      </c>
      <c r="H341" s="181"/>
      <c r="I341" s="182">
        <f>ROUND(E341*H341,2)</f>
        <v>0</v>
      </c>
      <c r="J341" s="181"/>
      <c r="K341" s="182">
        <f>ROUND(E341*J341,2)</f>
        <v>0</v>
      </c>
      <c r="L341" s="182">
        <v>21</v>
      </c>
      <c r="M341" s="182">
        <f>G341*(1+L341/100)</f>
        <v>0</v>
      </c>
      <c r="N341" s="182">
        <v>0</v>
      </c>
      <c r="O341" s="182">
        <f>ROUND(E341*N341,2)</f>
        <v>0</v>
      </c>
      <c r="P341" s="182">
        <v>0</v>
      </c>
      <c r="Q341" s="182">
        <f>ROUND(E341*P341,2)</f>
        <v>0</v>
      </c>
      <c r="R341" s="182" t="s">
        <v>134</v>
      </c>
      <c r="S341" s="182" t="s">
        <v>99</v>
      </c>
      <c r="T341" s="183" t="s">
        <v>99</v>
      </c>
      <c r="U341" s="163">
        <v>2.1499999999999998E-2</v>
      </c>
      <c r="V341" s="163">
        <f>ROUND(E341*U341,2)</f>
        <v>137.71</v>
      </c>
      <c r="W341" s="163"/>
      <c r="X341" s="163" t="s">
        <v>100</v>
      </c>
      <c r="Y341" s="153"/>
      <c r="Z341" s="153"/>
      <c r="AA341" s="153"/>
      <c r="AB341" s="153"/>
      <c r="AC341" s="153"/>
      <c r="AD341" s="153"/>
      <c r="AE341" s="153"/>
      <c r="AF341" s="153"/>
      <c r="AG341" s="153" t="s">
        <v>101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60"/>
      <c r="B342" s="161"/>
      <c r="C342" s="197" t="s">
        <v>455</v>
      </c>
      <c r="D342" s="168"/>
      <c r="E342" s="169">
        <v>4130</v>
      </c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53"/>
      <c r="Z342" s="153"/>
      <c r="AA342" s="153"/>
      <c r="AB342" s="153"/>
      <c r="AC342" s="153"/>
      <c r="AD342" s="153"/>
      <c r="AE342" s="153"/>
      <c r="AF342" s="153"/>
      <c r="AG342" s="153" t="s">
        <v>115</v>
      </c>
      <c r="AH342" s="153">
        <v>5</v>
      </c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">
      <c r="A343" s="160"/>
      <c r="B343" s="161"/>
      <c r="C343" s="197" t="s">
        <v>456</v>
      </c>
      <c r="D343" s="168"/>
      <c r="E343" s="169">
        <v>1700</v>
      </c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53"/>
      <c r="Z343" s="153"/>
      <c r="AA343" s="153"/>
      <c r="AB343" s="153"/>
      <c r="AC343" s="153"/>
      <c r="AD343" s="153"/>
      <c r="AE343" s="153"/>
      <c r="AF343" s="153"/>
      <c r="AG343" s="153" t="s">
        <v>115</v>
      </c>
      <c r="AH343" s="153">
        <v>5</v>
      </c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60"/>
      <c r="B344" s="161"/>
      <c r="C344" s="197" t="s">
        <v>457</v>
      </c>
      <c r="D344" s="168"/>
      <c r="E344" s="169">
        <v>550</v>
      </c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53"/>
      <c r="Z344" s="153"/>
      <c r="AA344" s="153"/>
      <c r="AB344" s="153"/>
      <c r="AC344" s="153"/>
      <c r="AD344" s="153"/>
      <c r="AE344" s="153"/>
      <c r="AF344" s="153"/>
      <c r="AG344" s="153" t="s">
        <v>115</v>
      </c>
      <c r="AH344" s="153">
        <v>5</v>
      </c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60"/>
      <c r="B345" s="161"/>
      <c r="C345" s="197" t="s">
        <v>458</v>
      </c>
      <c r="D345" s="168"/>
      <c r="E345" s="169">
        <v>25</v>
      </c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53"/>
      <c r="Z345" s="153"/>
      <c r="AA345" s="153"/>
      <c r="AB345" s="153"/>
      <c r="AC345" s="153"/>
      <c r="AD345" s="153"/>
      <c r="AE345" s="153"/>
      <c r="AF345" s="153"/>
      <c r="AG345" s="153" t="s">
        <v>115</v>
      </c>
      <c r="AH345" s="153">
        <v>5</v>
      </c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">
      <c r="A346" s="177">
        <v>138</v>
      </c>
      <c r="B346" s="178" t="s">
        <v>168</v>
      </c>
      <c r="C346" s="196" t="s">
        <v>169</v>
      </c>
      <c r="D346" s="179" t="s">
        <v>112</v>
      </c>
      <c r="E346" s="180">
        <v>262</v>
      </c>
      <c r="F346" s="181"/>
      <c r="G346" s="182">
        <f>ROUND(E346*F346,2)</f>
        <v>0</v>
      </c>
      <c r="H346" s="181"/>
      <c r="I346" s="182">
        <f>ROUND(E346*H346,2)</f>
        <v>0</v>
      </c>
      <c r="J346" s="181"/>
      <c r="K346" s="182">
        <f>ROUND(E346*J346,2)</f>
        <v>0</v>
      </c>
      <c r="L346" s="182">
        <v>21</v>
      </c>
      <c r="M346" s="182">
        <f>G346*(1+L346/100)</f>
        <v>0</v>
      </c>
      <c r="N346" s="182">
        <v>0</v>
      </c>
      <c r="O346" s="182">
        <f>ROUND(E346*N346,2)</f>
        <v>0</v>
      </c>
      <c r="P346" s="182">
        <v>0</v>
      </c>
      <c r="Q346" s="182">
        <f>ROUND(E346*P346,2)</f>
        <v>0</v>
      </c>
      <c r="R346" s="182" t="s">
        <v>134</v>
      </c>
      <c r="S346" s="182" t="s">
        <v>99</v>
      </c>
      <c r="T346" s="183" t="s">
        <v>99</v>
      </c>
      <c r="U346" s="163">
        <v>4.2000000000000003E-2</v>
      </c>
      <c r="V346" s="163">
        <f>ROUND(E346*U346,2)</f>
        <v>11</v>
      </c>
      <c r="W346" s="163"/>
      <c r="X346" s="163" t="s">
        <v>100</v>
      </c>
      <c r="Y346" s="153"/>
      <c r="Z346" s="153"/>
      <c r="AA346" s="153"/>
      <c r="AB346" s="153"/>
      <c r="AC346" s="153"/>
      <c r="AD346" s="153"/>
      <c r="AE346" s="153"/>
      <c r="AF346" s="153"/>
      <c r="AG346" s="153" t="s">
        <v>101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60"/>
      <c r="B347" s="161"/>
      <c r="C347" s="197" t="s">
        <v>459</v>
      </c>
      <c r="D347" s="168"/>
      <c r="E347" s="169">
        <v>180</v>
      </c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53"/>
      <c r="Z347" s="153"/>
      <c r="AA347" s="153"/>
      <c r="AB347" s="153"/>
      <c r="AC347" s="153"/>
      <c r="AD347" s="153"/>
      <c r="AE347" s="153"/>
      <c r="AF347" s="153"/>
      <c r="AG347" s="153" t="s">
        <v>115</v>
      </c>
      <c r="AH347" s="153">
        <v>5</v>
      </c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60"/>
      <c r="B348" s="161"/>
      <c r="C348" s="197" t="s">
        <v>460</v>
      </c>
      <c r="D348" s="168"/>
      <c r="E348" s="169">
        <v>82</v>
      </c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53"/>
      <c r="Z348" s="153"/>
      <c r="AA348" s="153"/>
      <c r="AB348" s="153"/>
      <c r="AC348" s="153"/>
      <c r="AD348" s="153"/>
      <c r="AE348" s="153"/>
      <c r="AF348" s="153"/>
      <c r="AG348" s="153" t="s">
        <v>115</v>
      </c>
      <c r="AH348" s="153">
        <v>5</v>
      </c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77">
        <v>139</v>
      </c>
      <c r="B349" s="178" t="s">
        <v>461</v>
      </c>
      <c r="C349" s="196" t="s">
        <v>462</v>
      </c>
      <c r="D349" s="179" t="s">
        <v>112</v>
      </c>
      <c r="E349" s="180">
        <v>30</v>
      </c>
      <c r="F349" s="181"/>
      <c r="G349" s="182">
        <f>ROUND(E349*F349,2)</f>
        <v>0</v>
      </c>
      <c r="H349" s="181"/>
      <c r="I349" s="182">
        <f>ROUND(E349*H349,2)</f>
        <v>0</v>
      </c>
      <c r="J349" s="181"/>
      <c r="K349" s="182">
        <f>ROUND(E349*J349,2)</f>
        <v>0</v>
      </c>
      <c r="L349" s="182">
        <v>21</v>
      </c>
      <c r="M349" s="182">
        <f>G349*(1+L349/100)</f>
        <v>0</v>
      </c>
      <c r="N349" s="182">
        <v>0</v>
      </c>
      <c r="O349" s="182">
        <f>ROUND(E349*N349,2)</f>
        <v>0</v>
      </c>
      <c r="P349" s="182">
        <v>0</v>
      </c>
      <c r="Q349" s="182">
        <f>ROUND(E349*P349,2)</f>
        <v>0</v>
      </c>
      <c r="R349" s="182" t="s">
        <v>134</v>
      </c>
      <c r="S349" s="182" t="s">
        <v>99</v>
      </c>
      <c r="T349" s="183" t="s">
        <v>99</v>
      </c>
      <c r="U349" s="163">
        <v>5.2999999999999999E-2</v>
      </c>
      <c r="V349" s="163">
        <f>ROUND(E349*U349,2)</f>
        <v>1.59</v>
      </c>
      <c r="W349" s="163"/>
      <c r="X349" s="163" t="s">
        <v>100</v>
      </c>
      <c r="Y349" s="153"/>
      <c r="Z349" s="153"/>
      <c r="AA349" s="153"/>
      <c r="AB349" s="153"/>
      <c r="AC349" s="153"/>
      <c r="AD349" s="153"/>
      <c r="AE349" s="153"/>
      <c r="AF349" s="153"/>
      <c r="AG349" s="153" t="s">
        <v>101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60"/>
      <c r="B350" s="161"/>
      <c r="C350" s="197" t="s">
        <v>463</v>
      </c>
      <c r="D350" s="168"/>
      <c r="E350" s="169">
        <v>6</v>
      </c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53"/>
      <c r="Z350" s="153"/>
      <c r="AA350" s="153"/>
      <c r="AB350" s="153"/>
      <c r="AC350" s="153"/>
      <c r="AD350" s="153"/>
      <c r="AE350" s="153"/>
      <c r="AF350" s="153"/>
      <c r="AG350" s="153" t="s">
        <v>115</v>
      </c>
      <c r="AH350" s="153">
        <v>5</v>
      </c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">
      <c r="A351" s="160"/>
      <c r="B351" s="161"/>
      <c r="C351" s="197" t="s">
        <v>464</v>
      </c>
      <c r="D351" s="168"/>
      <c r="E351" s="169">
        <v>24</v>
      </c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53"/>
      <c r="Z351" s="153"/>
      <c r="AA351" s="153"/>
      <c r="AB351" s="153"/>
      <c r="AC351" s="153"/>
      <c r="AD351" s="153"/>
      <c r="AE351" s="153"/>
      <c r="AF351" s="153"/>
      <c r="AG351" s="153" t="s">
        <v>115</v>
      </c>
      <c r="AH351" s="153">
        <v>5</v>
      </c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ht="22.5" outlineLevel="1" x14ac:dyDescent="0.2">
      <c r="A352" s="177">
        <v>140</v>
      </c>
      <c r="B352" s="178" t="s">
        <v>170</v>
      </c>
      <c r="C352" s="196" t="s">
        <v>171</v>
      </c>
      <c r="D352" s="179" t="s">
        <v>133</v>
      </c>
      <c r="E352" s="180">
        <v>2</v>
      </c>
      <c r="F352" s="181"/>
      <c r="G352" s="182">
        <f>ROUND(E352*F352,2)</f>
        <v>0</v>
      </c>
      <c r="H352" s="181"/>
      <c r="I352" s="182">
        <f>ROUND(E352*H352,2)</f>
        <v>0</v>
      </c>
      <c r="J352" s="181"/>
      <c r="K352" s="182">
        <f>ROUND(E352*J352,2)</f>
        <v>0</v>
      </c>
      <c r="L352" s="182">
        <v>21</v>
      </c>
      <c r="M352" s="182">
        <f>G352*(1+L352/100)</f>
        <v>0</v>
      </c>
      <c r="N352" s="182">
        <v>2.2710000000000001E-2</v>
      </c>
      <c r="O352" s="182">
        <f>ROUND(E352*N352,2)</f>
        <v>0.05</v>
      </c>
      <c r="P352" s="182">
        <v>0</v>
      </c>
      <c r="Q352" s="182">
        <f>ROUND(E352*P352,2)</f>
        <v>0</v>
      </c>
      <c r="R352" s="182" t="s">
        <v>134</v>
      </c>
      <c r="S352" s="182" t="s">
        <v>99</v>
      </c>
      <c r="T352" s="183" t="s">
        <v>99</v>
      </c>
      <c r="U352" s="163">
        <v>1.2170000000000001</v>
      </c>
      <c r="V352" s="163">
        <f>ROUND(E352*U352,2)</f>
        <v>2.4300000000000002</v>
      </c>
      <c r="W352" s="163"/>
      <c r="X352" s="163" t="s">
        <v>100</v>
      </c>
      <c r="Y352" s="153"/>
      <c r="Z352" s="153"/>
      <c r="AA352" s="153"/>
      <c r="AB352" s="153"/>
      <c r="AC352" s="153"/>
      <c r="AD352" s="153"/>
      <c r="AE352" s="153"/>
      <c r="AF352" s="153"/>
      <c r="AG352" s="153" t="s">
        <v>101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60"/>
      <c r="B353" s="161"/>
      <c r="C353" s="262" t="s">
        <v>172</v>
      </c>
      <c r="D353" s="263"/>
      <c r="E353" s="263"/>
      <c r="F353" s="263"/>
      <c r="G353" s="2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53"/>
      <c r="Z353" s="153"/>
      <c r="AA353" s="153"/>
      <c r="AB353" s="153"/>
      <c r="AC353" s="153"/>
      <c r="AD353" s="153"/>
      <c r="AE353" s="153"/>
      <c r="AF353" s="153"/>
      <c r="AG353" s="153" t="s">
        <v>107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ht="22.5" outlineLevel="1" x14ac:dyDescent="0.2">
      <c r="A354" s="177">
        <v>141</v>
      </c>
      <c r="B354" s="178" t="s">
        <v>465</v>
      </c>
      <c r="C354" s="196" t="s">
        <v>466</v>
      </c>
      <c r="D354" s="179" t="s">
        <v>133</v>
      </c>
      <c r="E354" s="180">
        <v>2</v>
      </c>
      <c r="F354" s="181"/>
      <c r="G354" s="182">
        <f>ROUND(E354*F354,2)</f>
        <v>0</v>
      </c>
      <c r="H354" s="181"/>
      <c r="I354" s="182">
        <f>ROUND(E354*H354,2)</f>
        <v>0</v>
      </c>
      <c r="J354" s="181"/>
      <c r="K354" s="182">
        <f>ROUND(E354*J354,2)</f>
        <v>0</v>
      </c>
      <c r="L354" s="182">
        <v>21</v>
      </c>
      <c r="M354" s="182">
        <f>G354*(1+L354/100)</f>
        <v>0</v>
      </c>
      <c r="N354" s="182">
        <v>5.3879999999999997E-2</v>
      </c>
      <c r="O354" s="182">
        <f>ROUND(E354*N354,2)</f>
        <v>0.11</v>
      </c>
      <c r="P354" s="182">
        <v>0</v>
      </c>
      <c r="Q354" s="182">
        <f>ROUND(E354*P354,2)</f>
        <v>0</v>
      </c>
      <c r="R354" s="182" t="s">
        <v>134</v>
      </c>
      <c r="S354" s="182" t="s">
        <v>99</v>
      </c>
      <c r="T354" s="183" t="s">
        <v>99</v>
      </c>
      <c r="U354" s="163">
        <v>2.9009999999999998</v>
      </c>
      <c r="V354" s="163">
        <f>ROUND(E354*U354,2)</f>
        <v>5.8</v>
      </c>
      <c r="W354" s="163"/>
      <c r="X354" s="163" t="s">
        <v>100</v>
      </c>
      <c r="Y354" s="153"/>
      <c r="Z354" s="153"/>
      <c r="AA354" s="153"/>
      <c r="AB354" s="153"/>
      <c r="AC354" s="153"/>
      <c r="AD354" s="153"/>
      <c r="AE354" s="153"/>
      <c r="AF354" s="153"/>
      <c r="AG354" s="153" t="s">
        <v>101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">
      <c r="A355" s="160"/>
      <c r="B355" s="161"/>
      <c r="C355" s="262" t="s">
        <v>172</v>
      </c>
      <c r="D355" s="263"/>
      <c r="E355" s="263"/>
      <c r="F355" s="263"/>
      <c r="G355" s="2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53"/>
      <c r="Z355" s="153"/>
      <c r="AA355" s="153"/>
      <c r="AB355" s="153"/>
      <c r="AC355" s="153"/>
      <c r="AD355" s="153"/>
      <c r="AE355" s="153"/>
      <c r="AF355" s="153"/>
      <c r="AG355" s="153" t="s">
        <v>107</v>
      </c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77">
        <v>142</v>
      </c>
      <c r="B356" s="178" t="s">
        <v>173</v>
      </c>
      <c r="C356" s="196" t="s">
        <v>174</v>
      </c>
      <c r="D356" s="179" t="s">
        <v>133</v>
      </c>
      <c r="E356" s="180">
        <v>20</v>
      </c>
      <c r="F356" s="181"/>
      <c r="G356" s="182">
        <f>ROUND(E356*F356,2)</f>
        <v>0</v>
      </c>
      <c r="H356" s="181"/>
      <c r="I356" s="182">
        <f>ROUND(E356*H356,2)</f>
        <v>0</v>
      </c>
      <c r="J356" s="181"/>
      <c r="K356" s="182">
        <f>ROUND(E356*J356,2)</f>
        <v>0</v>
      </c>
      <c r="L356" s="182">
        <v>21</v>
      </c>
      <c r="M356" s="182">
        <f>G356*(1+L356/100)</f>
        <v>0</v>
      </c>
      <c r="N356" s="182">
        <v>6.62E-3</v>
      </c>
      <c r="O356" s="182">
        <f>ROUND(E356*N356,2)</f>
        <v>0.13</v>
      </c>
      <c r="P356" s="182">
        <v>0</v>
      </c>
      <c r="Q356" s="182">
        <f>ROUND(E356*P356,2)</f>
        <v>0</v>
      </c>
      <c r="R356" s="182" t="s">
        <v>134</v>
      </c>
      <c r="S356" s="182" t="s">
        <v>99</v>
      </c>
      <c r="T356" s="183" t="s">
        <v>99</v>
      </c>
      <c r="U356" s="163">
        <v>0.78</v>
      </c>
      <c r="V356" s="163">
        <f>ROUND(E356*U356,2)</f>
        <v>15.6</v>
      </c>
      <c r="W356" s="163"/>
      <c r="X356" s="163" t="s">
        <v>100</v>
      </c>
      <c r="Y356" s="153"/>
      <c r="Z356" s="153"/>
      <c r="AA356" s="153"/>
      <c r="AB356" s="153"/>
      <c r="AC356" s="153"/>
      <c r="AD356" s="153"/>
      <c r="AE356" s="153"/>
      <c r="AF356" s="153"/>
      <c r="AG356" s="153" t="s">
        <v>101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">
      <c r="A357" s="160"/>
      <c r="B357" s="161"/>
      <c r="C357" s="197" t="s">
        <v>175</v>
      </c>
      <c r="D357" s="168"/>
      <c r="E357" s="169">
        <v>16</v>
      </c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53"/>
      <c r="Z357" s="153"/>
      <c r="AA357" s="153"/>
      <c r="AB357" s="153"/>
      <c r="AC357" s="153"/>
      <c r="AD357" s="153"/>
      <c r="AE357" s="153"/>
      <c r="AF357" s="153"/>
      <c r="AG357" s="153" t="s">
        <v>115</v>
      </c>
      <c r="AH357" s="153">
        <v>0</v>
      </c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">
      <c r="A358" s="160"/>
      <c r="B358" s="161"/>
      <c r="C358" s="197" t="s">
        <v>176</v>
      </c>
      <c r="D358" s="168"/>
      <c r="E358" s="169">
        <v>4</v>
      </c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53"/>
      <c r="Z358" s="153"/>
      <c r="AA358" s="153"/>
      <c r="AB358" s="153"/>
      <c r="AC358" s="153"/>
      <c r="AD358" s="153"/>
      <c r="AE358" s="153"/>
      <c r="AF358" s="153"/>
      <c r="AG358" s="153" t="s">
        <v>115</v>
      </c>
      <c r="AH358" s="153">
        <v>0</v>
      </c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77">
        <v>143</v>
      </c>
      <c r="B359" s="178" t="s">
        <v>467</v>
      </c>
      <c r="C359" s="196" t="s">
        <v>468</v>
      </c>
      <c r="D359" s="179" t="s">
        <v>133</v>
      </c>
      <c r="E359" s="180">
        <v>4</v>
      </c>
      <c r="F359" s="181"/>
      <c r="G359" s="182">
        <f>ROUND(E359*F359,2)</f>
        <v>0</v>
      </c>
      <c r="H359" s="181"/>
      <c r="I359" s="182">
        <f>ROUND(E359*H359,2)</f>
        <v>0</v>
      </c>
      <c r="J359" s="181"/>
      <c r="K359" s="182">
        <f>ROUND(E359*J359,2)</f>
        <v>0</v>
      </c>
      <c r="L359" s="182">
        <v>21</v>
      </c>
      <c r="M359" s="182">
        <f>G359*(1+L359/100)</f>
        <v>0</v>
      </c>
      <c r="N359" s="182">
        <v>1.013E-2</v>
      </c>
      <c r="O359" s="182">
        <f>ROUND(E359*N359,2)</f>
        <v>0.04</v>
      </c>
      <c r="P359" s="182">
        <v>0</v>
      </c>
      <c r="Q359" s="182">
        <f>ROUND(E359*P359,2)</f>
        <v>0</v>
      </c>
      <c r="R359" s="182" t="s">
        <v>134</v>
      </c>
      <c r="S359" s="182" t="s">
        <v>99</v>
      </c>
      <c r="T359" s="183" t="s">
        <v>99</v>
      </c>
      <c r="U359" s="163">
        <v>1.726</v>
      </c>
      <c r="V359" s="163">
        <f>ROUND(E359*U359,2)</f>
        <v>6.9</v>
      </c>
      <c r="W359" s="163"/>
      <c r="X359" s="163" t="s">
        <v>100</v>
      </c>
      <c r="Y359" s="153"/>
      <c r="Z359" s="153"/>
      <c r="AA359" s="153"/>
      <c r="AB359" s="153"/>
      <c r="AC359" s="153"/>
      <c r="AD359" s="153"/>
      <c r="AE359" s="153"/>
      <c r="AF359" s="153"/>
      <c r="AG359" s="153" t="s">
        <v>101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60"/>
      <c r="B360" s="161"/>
      <c r="C360" s="197" t="s">
        <v>469</v>
      </c>
      <c r="D360" s="168"/>
      <c r="E360" s="169">
        <v>4</v>
      </c>
      <c r="F360" s="163"/>
      <c r="G360" s="163"/>
      <c r="H360" s="163"/>
      <c r="I360" s="163"/>
      <c r="J360" s="163"/>
      <c r="K360" s="163"/>
      <c r="L360" s="163"/>
      <c r="M360" s="163"/>
      <c r="N360" s="163"/>
      <c r="O360" s="163"/>
      <c r="P360" s="163"/>
      <c r="Q360" s="163"/>
      <c r="R360" s="163"/>
      <c r="S360" s="163"/>
      <c r="T360" s="163"/>
      <c r="U360" s="163"/>
      <c r="V360" s="163"/>
      <c r="W360" s="163"/>
      <c r="X360" s="163"/>
      <c r="Y360" s="153"/>
      <c r="Z360" s="153"/>
      <c r="AA360" s="153"/>
      <c r="AB360" s="153"/>
      <c r="AC360" s="153"/>
      <c r="AD360" s="153"/>
      <c r="AE360" s="153"/>
      <c r="AF360" s="153"/>
      <c r="AG360" s="153" t="s">
        <v>115</v>
      </c>
      <c r="AH360" s="153">
        <v>0</v>
      </c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">
      <c r="A361" s="177">
        <v>144</v>
      </c>
      <c r="B361" s="178" t="s">
        <v>470</v>
      </c>
      <c r="C361" s="196" t="s">
        <v>471</v>
      </c>
      <c r="D361" s="179" t="s">
        <v>133</v>
      </c>
      <c r="E361" s="180">
        <v>12</v>
      </c>
      <c r="F361" s="181"/>
      <c r="G361" s="182">
        <f>ROUND(E361*F361,2)</f>
        <v>0</v>
      </c>
      <c r="H361" s="181"/>
      <c r="I361" s="182">
        <f>ROUND(E361*H361,2)</f>
        <v>0</v>
      </c>
      <c r="J361" s="181"/>
      <c r="K361" s="182">
        <f>ROUND(E361*J361,2)</f>
        <v>0</v>
      </c>
      <c r="L361" s="182">
        <v>21</v>
      </c>
      <c r="M361" s="182">
        <f>G361*(1+L361/100)</f>
        <v>0</v>
      </c>
      <c r="N361" s="182">
        <v>1.358E-2</v>
      </c>
      <c r="O361" s="182">
        <f>ROUND(E361*N361,2)</f>
        <v>0.16</v>
      </c>
      <c r="P361" s="182">
        <v>0</v>
      </c>
      <c r="Q361" s="182">
        <f>ROUND(E361*P361,2)</f>
        <v>0</v>
      </c>
      <c r="R361" s="182" t="s">
        <v>134</v>
      </c>
      <c r="S361" s="182" t="s">
        <v>99</v>
      </c>
      <c r="T361" s="183" t="s">
        <v>99</v>
      </c>
      <c r="U361" s="163">
        <v>2.1419999999999999</v>
      </c>
      <c r="V361" s="163">
        <f>ROUND(E361*U361,2)</f>
        <v>25.7</v>
      </c>
      <c r="W361" s="163"/>
      <c r="X361" s="163" t="s">
        <v>100</v>
      </c>
      <c r="Y361" s="153"/>
      <c r="Z361" s="153"/>
      <c r="AA361" s="153"/>
      <c r="AB361" s="153"/>
      <c r="AC361" s="153"/>
      <c r="AD361" s="153"/>
      <c r="AE361" s="153"/>
      <c r="AF361" s="153"/>
      <c r="AG361" s="153" t="s">
        <v>101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60"/>
      <c r="B362" s="161"/>
      <c r="C362" s="197" t="s">
        <v>176</v>
      </c>
      <c r="D362" s="168"/>
      <c r="E362" s="169">
        <v>4</v>
      </c>
      <c r="F362" s="163"/>
      <c r="G362" s="163"/>
      <c r="H362" s="163"/>
      <c r="I362" s="163"/>
      <c r="J362" s="163"/>
      <c r="K362" s="163"/>
      <c r="L362" s="163"/>
      <c r="M362" s="163"/>
      <c r="N362" s="163"/>
      <c r="O362" s="163"/>
      <c r="P362" s="163"/>
      <c r="Q362" s="163"/>
      <c r="R362" s="163"/>
      <c r="S362" s="163"/>
      <c r="T362" s="163"/>
      <c r="U362" s="163"/>
      <c r="V362" s="163"/>
      <c r="W362" s="163"/>
      <c r="X362" s="163"/>
      <c r="Y362" s="153"/>
      <c r="Z362" s="153"/>
      <c r="AA362" s="153"/>
      <c r="AB362" s="153"/>
      <c r="AC362" s="153"/>
      <c r="AD362" s="153"/>
      <c r="AE362" s="153"/>
      <c r="AF362" s="153"/>
      <c r="AG362" s="153" t="s">
        <v>115</v>
      </c>
      <c r="AH362" s="153">
        <v>0</v>
      </c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">
      <c r="A363" s="160"/>
      <c r="B363" s="161"/>
      <c r="C363" s="197" t="s">
        <v>472</v>
      </c>
      <c r="D363" s="168"/>
      <c r="E363" s="169">
        <v>8</v>
      </c>
      <c r="F363" s="163"/>
      <c r="G363" s="163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3"/>
      <c r="X363" s="163"/>
      <c r="Y363" s="153"/>
      <c r="Z363" s="153"/>
      <c r="AA363" s="153"/>
      <c r="AB363" s="153"/>
      <c r="AC363" s="153"/>
      <c r="AD363" s="153"/>
      <c r="AE363" s="153"/>
      <c r="AF363" s="153"/>
      <c r="AG363" s="153" t="s">
        <v>115</v>
      </c>
      <c r="AH363" s="153">
        <v>0</v>
      </c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ht="22.5" outlineLevel="1" x14ac:dyDescent="0.2">
      <c r="A364" s="184">
        <v>145</v>
      </c>
      <c r="B364" s="185" t="s">
        <v>177</v>
      </c>
      <c r="C364" s="195" t="s">
        <v>178</v>
      </c>
      <c r="D364" s="186" t="s">
        <v>104</v>
      </c>
      <c r="E364" s="187">
        <v>8</v>
      </c>
      <c r="F364" s="188"/>
      <c r="G364" s="189">
        <f t="shared" ref="G364:G369" si="21">ROUND(E364*F364,2)</f>
        <v>0</v>
      </c>
      <c r="H364" s="188"/>
      <c r="I364" s="189">
        <f t="shared" ref="I364:I369" si="22">ROUND(E364*H364,2)</f>
        <v>0</v>
      </c>
      <c r="J364" s="188"/>
      <c r="K364" s="189">
        <f t="shared" ref="K364:K369" si="23">ROUND(E364*J364,2)</f>
        <v>0</v>
      </c>
      <c r="L364" s="189">
        <v>21</v>
      </c>
      <c r="M364" s="189">
        <f t="shared" ref="M364:M369" si="24">G364*(1+L364/100)</f>
        <v>0</v>
      </c>
      <c r="N364" s="189">
        <v>4.13E-3</v>
      </c>
      <c r="O364" s="189">
        <f t="shared" ref="O364:O369" si="25">ROUND(E364*N364,2)</f>
        <v>0.03</v>
      </c>
      <c r="P364" s="189">
        <v>0</v>
      </c>
      <c r="Q364" s="189">
        <f t="shared" ref="Q364:Q369" si="26">ROUND(E364*P364,2)</f>
        <v>0</v>
      </c>
      <c r="R364" s="189" t="s">
        <v>134</v>
      </c>
      <c r="S364" s="189" t="s">
        <v>99</v>
      </c>
      <c r="T364" s="190" t="s">
        <v>99</v>
      </c>
      <c r="U364" s="163">
        <v>0.151</v>
      </c>
      <c r="V364" s="163">
        <f t="shared" ref="V364:V369" si="27">ROUND(E364*U364,2)</f>
        <v>1.21</v>
      </c>
      <c r="W364" s="163"/>
      <c r="X364" s="163" t="s">
        <v>100</v>
      </c>
      <c r="Y364" s="153"/>
      <c r="Z364" s="153"/>
      <c r="AA364" s="153"/>
      <c r="AB364" s="153"/>
      <c r="AC364" s="153"/>
      <c r="AD364" s="153"/>
      <c r="AE364" s="153"/>
      <c r="AF364" s="153"/>
      <c r="AG364" s="153" t="s">
        <v>101</v>
      </c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ht="22.5" outlineLevel="1" x14ac:dyDescent="0.2">
      <c r="A365" s="184">
        <v>146</v>
      </c>
      <c r="B365" s="185" t="s">
        <v>473</v>
      </c>
      <c r="C365" s="195" t="s">
        <v>474</v>
      </c>
      <c r="D365" s="186" t="s">
        <v>104</v>
      </c>
      <c r="E365" s="187">
        <v>2</v>
      </c>
      <c r="F365" s="188"/>
      <c r="G365" s="189">
        <f t="shared" si="21"/>
        <v>0</v>
      </c>
      <c r="H365" s="188"/>
      <c r="I365" s="189">
        <f t="shared" si="22"/>
        <v>0</v>
      </c>
      <c r="J365" s="188"/>
      <c r="K365" s="189">
        <f t="shared" si="23"/>
        <v>0</v>
      </c>
      <c r="L365" s="189">
        <v>21</v>
      </c>
      <c r="M365" s="189">
        <f t="shared" si="24"/>
        <v>0</v>
      </c>
      <c r="N365" s="189">
        <v>7.0800000000000004E-3</v>
      </c>
      <c r="O365" s="189">
        <f t="shared" si="25"/>
        <v>0.01</v>
      </c>
      <c r="P365" s="189">
        <v>0</v>
      </c>
      <c r="Q365" s="189">
        <f t="shared" si="26"/>
        <v>0</v>
      </c>
      <c r="R365" s="189" t="s">
        <v>134</v>
      </c>
      <c r="S365" s="189" t="s">
        <v>99</v>
      </c>
      <c r="T365" s="190" t="s">
        <v>99</v>
      </c>
      <c r="U365" s="163">
        <v>0.26100000000000001</v>
      </c>
      <c r="V365" s="163">
        <f t="shared" si="27"/>
        <v>0.52</v>
      </c>
      <c r="W365" s="163"/>
      <c r="X365" s="163" t="s">
        <v>100</v>
      </c>
      <c r="Y365" s="153"/>
      <c r="Z365" s="153"/>
      <c r="AA365" s="153"/>
      <c r="AB365" s="153"/>
      <c r="AC365" s="153"/>
      <c r="AD365" s="153"/>
      <c r="AE365" s="153"/>
      <c r="AF365" s="153"/>
      <c r="AG365" s="153" t="s">
        <v>101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ht="22.5" outlineLevel="1" x14ac:dyDescent="0.2">
      <c r="A366" s="184">
        <v>147</v>
      </c>
      <c r="B366" s="185" t="s">
        <v>475</v>
      </c>
      <c r="C366" s="195" t="s">
        <v>476</v>
      </c>
      <c r="D366" s="186" t="s">
        <v>104</v>
      </c>
      <c r="E366" s="187">
        <v>4</v>
      </c>
      <c r="F366" s="188"/>
      <c r="G366" s="189">
        <f t="shared" si="21"/>
        <v>0</v>
      </c>
      <c r="H366" s="188"/>
      <c r="I366" s="189">
        <f t="shared" si="22"/>
        <v>0</v>
      </c>
      <c r="J366" s="188"/>
      <c r="K366" s="189">
        <f t="shared" si="23"/>
        <v>0</v>
      </c>
      <c r="L366" s="189">
        <v>21</v>
      </c>
      <c r="M366" s="189">
        <f t="shared" si="24"/>
        <v>0</v>
      </c>
      <c r="N366" s="189">
        <v>8.7299999999999999E-3</v>
      </c>
      <c r="O366" s="189">
        <f t="shared" si="25"/>
        <v>0.03</v>
      </c>
      <c r="P366" s="189">
        <v>0</v>
      </c>
      <c r="Q366" s="189">
        <f t="shared" si="26"/>
        <v>0</v>
      </c>
      <c r="R366" s="189" t="s">
        <v>134</v>
      </c>
      <c r="S366" s="189" t="s">
        <v>99</v>
      </c>
      <c r="T366" s="190" t="s">
        <v>99</v>
      </c>
      <c r="U366" s="163">
        <v>0.27100000000000002</v>
      </c>
      <c r="V366" s="163">
        <f t="shared" si="27"/>
        <v>1.08</v>
      </c>
      <c r="W366" s="163"/>
      <c r="X366" s="163" t="s">
        <v>100</v>
      </c>
      <c r="Y366" s="153"/>
      <c r="Z366" s="153"/>
      <c r="AA366" s="153"/>
      <c r="AB366" s="153"/>
      <c r="AC366" s="153"/>
      <c r="AD366" s="153"/>
      <c r="AE366" s="153"/>
      <c r="AF366" s="153"/>
      <c r="AG366" s="153" t="s">
        <v>101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ht="22.5" outlineLevel="1" x14ac:dyDescent="0.2">
      <c r="A367" s="184">
        <v>148</v>
      </c>
      <c r="B367" s="185" t="s">
        <v>179</v>
      </c>
      <c r="C367" s="195" t="s">
        <v>180</v>
      </c>
      <c r="D367" s="186" t="s">
        <v>104</v>
      </c>
      <c r="E367" s="187">
        <v>2</v>
      </c>
      <c r="F367" s="188"/>
      <c r="G367" s="189">
        <f t="shared" si="21"/>
        <v>0</v>
      </c>
      <c r="H367" s="188"/>
      <c r="I367" s="189">
        <f t="shared" si="22"/>
        <v>0</v>
      </c>
      <c r="J367" s="188"/>
      <c r="K367" s="189">
        <f t="shared" si="23"/>
        <v>0</v>
      </c>
      <c r="L367" s="189">
        <v>21</v>
      </c>
      <c r="M367" s="189">
        <f t="shared" si="24"/>
        <v>0</v>
      </c>
      <c r="N367" s="189">
        <v>2.2899999999999999E-3</v>
      </c>
      <c r="O367" s="189">
        <f t="shared" si="25"/>
        <v>0</v>
      </c>
      <c r="P367" s="189">
        <v>0</v>
      </c>
      <c r="Q367" s="189">
        <f t="shared" si="26"/>
        <v>0</v>
      </c>
      <c r="R367" s="189" t="s">
        <v>134</v>
      </c>
      <c r="S367" s="189" t="s">
        <v>99</v>
      </c>
      <c r="T367" s="190" t="s">
        <v>99</v>
      </c>
      <c r="U367" s="163">
        <v>0.151</v>
      </c>
      <c r="V367" s="163">
        <f t="shared" si="27"/>
        <v>0.3</v>
      </c>
      <c r="W367" s="163"/>
      <c r="X367" s="163" t="s">
        <v>100</v>
      </c>
      <c r="Y367" s="153"/>
      <c r="Z367" s="153"/>
      <c r="AA367" s="153"/>
      <c r="AB367" s="153"/>
      <c r="AC367" s="153"/>
      <c r="AD367" s="153"/>
      <c r="AE367" s="153"/>
      <c r="AF367" s="153"/>
      <c r="AG367" s="153" t="s">
        <v>101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ht="22.5" outlineLevel="1" x14ac:dyDescent="0.2">
      <c r="A368" s="184">
        <v>149</v>
      </c>
      <c r="B368" s="185" t="s">
        <v>477</v>
      </c>
      <c r="C368" s="195" t="s">
        <v>478</v>
      </c>
      <c r="D368" s="186" t="s">
        <v>104</v>
      </c>
      <c r="E368" s="187">
        <v>2</v>
      </c>
      <c r="F368" s="188"/>
      <c r="G368" s="189">
        <f t="shared" si="21"/>
        <v>0</v>
      </c>
      <c r="H368" s="188"/>
      <c r="I368" s="189">
        <f t="shared" si="22"/>
        <v>0</v>
      </c>
      <c r="J368" s="188"/>
      <c r="K368" s="189">
        <f t="shared" si="23"/>
        <v>0</v>
      </c>
      <c r="L368" s="189">
        <v>21</v>
      </c>
      <c r="M368" s="189">
        <f t="shared" si="24"/>
        <v>0</v>
      </c>
      <c r="N368" s="189">
        <v>5.4799999999999996E-3</v>
      </c>
      <c r="O368" s="189">
        <f t="shared" si="25"/>
        <v>0.01</v>
      </c>
      <c r="P368" s="189">
        <v>0</v>
      </c>
      <c r="Q368" s="189">
        <f t="shared" si="26"/>
        <v>0</v>
      </c>
      <c r="R368" s="189" t="s">
        <v>134</v>
      </c>
      <c r="S368" s="189" t="s">
        <v>99</v>
      </c>
      <c r="T368" s="190" t="s">
        <v>99</v>
      </c>
      <c r="U368" s="163">
        <v>0.27100000000000002</v>
      </c>
      <c r="V368" s="163">
        <f t="shared" si="27"/>
        <v>0.54</v>
      </c>
      <c r="W368" s="163"/>
      <c r="X368" s="163" t="s">
        <v>100</v>
      </c>
      <c r="Y368" s="153"/>
      <c r="Z368" s="153"/>
      <c r="AA368" s="153"/>
      <c r="AB368" s="153"/>
      <c r="AC368" s="153"/>
      <c r="AD368" s="153"/>
      <c r="AE368" s="153"/>
      <c r="AF368" s="153"/>
      <c r="AG368" s="153" t="s">
        <v>101</v>
      </c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77">
        <v>150</v>
      </c>
      <c r="B369" s="178" t="s">
        <v>181</v>
      </c>
      <c r="C369" s="196" t="s">
        <v>182</v>
      </c>
      <c r="D369" s="179" t="s">
        <v>104</v>
      </c>
      <c r="E369" s="180">
        <v>70</v>
      </c>
      <c r="F369" s="181"/>
      <c r="G369" s="182">
        <f t="shared" si="21"/>
        <v>0</v>
      </c>
      <c r="H369" s="181"/>
      <c r="I369" s="182">
        <f t="shared" si="22"/>
        <v>0</v>
      </c>
      <c r="J369" s="181"/>
      <c r="K369" s="182">
        <f t="shared" si="23"/>
        <v>0</v>
      </c>
      <c r="L369" s="182">
        <v>21</v>
      </c>
      <c r="M369" s="182">
        <f t="shared" si="24"/>
        <v>0</v>
      </c>
      <c r="N369" s="182">
        <v>1.8000000000000001E-4</v>
      </c>
      <c r="O369" s="182">
        <f t="shared" si="25"/>
        <v>0.01</v>
      </c>
      <c r="P369" s="182">
        <v>0</v>
      </c>
      <c r="Q369" s="182">
        <f t="shared" si="26"/>
        <v>0</v>
      </c>
      <c r="R369" s="182" t="s">
        <v>134</v>
      </c>
      <c r="S369" s="182" t="s">
        <v>99</v>
      </c>
      <c r="T369" s="183" t="s">
        <v>99</v>
      </c>
      <c r="U369" s="163">
        <v>0.16500000000000001</v>
      </c>
      <c r="V369" s="163">
        <f t="shared" si="27"/>
        <v>11.55</v>
      </c>
      <c r="W369" s="163"/>
      <c r="X369" s="163" t="s">
        <v>100</v>
      </c>
      <c r="Y369" s="153"/>
      <c r="Z369" s="153"/>
      <c r="AA369" s="153"/>
      <c r="AB369" s="153"/>
      <c r="AC369" s="153"/>
      <c r="AD369" s="153"/>
      <c r="AE369" s="153"/>
      <c r="AF369" s="153"/>
      <c r="AG369" s="153" t="s">
        <v>101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60"/>
      <c r="B370" s="161"/>
      <c r="C370" s="262" t="s">
        <v>183</v>
      </c>
      <c r="D370" s="263"/>
      <c r="E370" s="263"/>
      <c r="F370" s="263"/>
      <c r="G370" s="263"/>
      <c r="H370" s="163"/>
      <c r="I370" s="163"/>
      <c r="J370" s="163"/>
      <c r="K370" s="163"/>
      <c r="L370" s="163"/>
      <c r="M370" s="163"/>
      <c r="N370" s="163"/>
      <c r="O370" s="163"/>
      <c r="P370" s="163"/>
      <c r="Q370" s="163"/>
      <c r="R370" s="163"/>
      <c r="S370" s="163"/>
      <c r="T370" s="163"/>
      <c r="U370" s="163"/>
      <c r="V370" s="163"/>
      <c r="W370" s="163"/>
      <c r="X370" s="163"/>
      <c r="Y370" s="153"/>
      <c r="Z370" s="153"/>
      <c r="AA370" s="153"/>
      <c r="AB370" s="153"/>
      <c r="AC370" s="153"/>
      <c r="AD370" s="153"/>
      <c r="AE370" s="153"/>
      <c r="AF370" s="153"/>
      <c r="AG370" s="153" t="s">
        <v>107</v>
      </c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 x14ac:dyDescent="0.2">
      <c r="A371" s="177">
        <v>151</v>
      </c>
      <c r="B371" s="178" t="s">
        <v>184</v>
      </c>
      <c r="C371" s="196" t="s">
        <v>185</v>
      </c>
      <c r="D371" s="179" t="s">
        <v>104</v>
      </c>
      <c r="E371" s="180">
        <v>8</v>
      </c>
      <c r="F371" s="181"/>
      <c r="G371" s="182">
        <f>ROUND(E371*F371,2)</f>
        <v>0</v>
      </c>
      <c r="H371" s="181"/>
      <c r="I371" s="182">
        <f>ROUND(E371*H371,2)</f>
        <v>0</v>
      </c>
      <c r="J371" s="181"/>
      <c r="K371" s="182">
        <f>ROUND(E371*J371,2)</f>
        <v>0</v>
      </c>
      <c r="L371" s="182">
        <v>21</v>
      </c>
      <c r="M371" s="182">
        <f>G371*(1+L371/100)</f>
        <v>0</v>
      </c>
      <c r="N371" s="182">
        <v>3.1E-4</v>
      </c>
      <c r="O371" s="182">
        <f>ROUND(E371*N371,2)</f>
        <v>0</v>
      </c>
      <c r="P371" s="182">
        <v>0</v>
      </c>
      <c r="Q371" s="182">
        <f>ROUND(E371*P371,2)</f>
        <v>0</v>
      </c>
      <c r="R371" s="182" t="s">
        <v>134</v>
      </c>
      <c r="S371" s="182" t="s">
        <v>99</v>
      </c>
      <c r="T371" s="183" t="s">
        <v>99</v>
      </c>
      <c r="U371" s="163">
        <v>0.20699999999999999</v>
      </c>
      <c r="V371" s="163">
        <f>ROUND(E371*U371,2)</f>
        <v>1.66</v>
      </c>
      <c r="W371" s="163"/>
      <c r="X371" s="163" t="s">
        <v>100</v>
      </c>
      <c r="Y371" s="153"/>
      <c r="Z371" s="153"/>
      <c r="AA371" s="153"/>
      <c r="AB371" s="153"/>
      <c r="AC371" s="153"/>
      <c r="AD371" s="153"/>
      <c r="AE371" s="153"/>
      <c r="AF371" s="153"/>
      <c r="AG371" s="153" t="s">
        <v>101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60"/>
      <c r="B372" s="161"/>
      <c r="C372" s="262" t="s">
        <v>183</v>
      </c>
      <c r="D372" s="263"/>
      <c r="E372" s="263"/>
      <c r="F372" s="263"/>
      <c r="G372" s="2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3"/>
      <c r="X372" s="163"/>
      <c r="Y372" s="153"/>
      <c r="Z372" s="153"/>
      <c r="AA372" s="153"/>
      <c r="AB372" s="153"/>
      <c r="AC372" s="153"/>
      <c r="AD372" s="153"/>
      <c r="AE372" s="153"/>
      <c r="AF372" s="153"/>
      <c r="AG372" s="153" t="s">
        <v>107</v>
      </c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77">
        <v>152</v>
      </c>
      <c r="B373" s="178" t="s">
        <v>186</v>
      </c>
      <c r="C373" s="196" t="s">
        <v>187</v>
      </c>
      <c r="D373" s="179" t="s">
        <v>104</v>
      </c>
      <c r="E373" s="180">
        <v>26</v>
      </c>
      <c r="F373" s="181"/>
      <c r="G373" s="182">
        <f>ROUND(E373*F373,2)</f>
        <v>0</v>
      </c>
      <c r="H373" s="181"/>
      <c r="I373" s="182">
        <f>ROUND(E373*H373,2)</f>
        <v>0</v>
      </c>
      <c r="J373" s="181"/>
      <c r="K373" s="182">
        <f>ROUND(E373*J373,2)</f>
        <v>0</v>
      </c>
      <c r="L373" s="182">
        <v>21</v>
      </c>
      <c r="M373" s="182">
        <f>G373*(1+L373/100)</f>
        <v>0</v>
      </c>
      <c r="N373" s="182">
        <v>4.8000000000000001E-4</v>
      </c>
      <c r="O373" s="182">
        <f>ROUND(E373*N373,2)</f>
        <v>0.01</v>
      </c>
      <c r="P373" s="182">
        <v>0</v>
      </c>
      <c r="Q373" s="182">
        <f>ROUND(E373*P373,2)</f>
        <v>0</v>
      </c>
      <c r="R373" s="182" t="s">
        <v>134</v>
      </c>
      <c r="S373" s="182" t="s">
        <v>99</v>
      </c>
      <c r="T373" s="183" t="s">
        <v>99</v>
      </c>
      <c r="U373" s="163">
        <v>0.22700000000000001</v>
      </c>
      <c r="V373" s="163">
        <f>ROUND(E373*U373,2)</f>
        <v>5.9</v>
      </c>
      <c r="W373" s="163"/>
      <c r="X373" s="163" t="s">
        <v>100</v>
      </c>
      <c r="Y373" s="153"/>
      <c r="Z373" s="153"/>
      <c r="AA373" s="153"/>
      <c r="AB373" s="153"/>
      <c r="AC373" s="153"/>
      <c r="AD373" s="153"/>
      <c r="AE373" s="153"/>
      <c r="AF373" s="153"/>
      <c r="AG373" s="153" t="s">
        <v>101</v>
      </c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">
      <c r="A374" s="160"/>
      <c r="B374" s="161"/>
      <c r="C374" s="262" t="s">
        <v>183</v>
      </c>
      <c r="D374" s="263"/>
      <c r="E374" s="263"/>
      <c r="F374" s="263"/>
      <c r="G374" s="263"/>
      <c r="H374" s="163"/>
      <c r="I374" s="163"/>
      <c r="J374" s="163"/>
      <c r="K374" s="163"/>
      <c r="L374" s="163"/>
      <c r="M374" s="163"/>
      <c r="N374" s="163"/>
      <c r="O374" s="163"/>
      <c r="P374" s="163"/>
      <c r="Q374" s="163"/>
      <c r="R374" s="163"/>
      <c r="S374" s="163"/>
      <c r="T374" s="163"/>
      <c r="U374" s="163"/>
      <c r="V374" s="163"/>
      <c r="W374" s="163"/>
      <c r="X374" s="163"/>
      <c r="Y374" s="153"/>
      <c r="Z374" s="153"/>
      <c r="AA374" s="153"/>
      <c r="AB374" s="153"/>
      <c r="AC374" s="153"/>
      <c r="AD374" s="153"/>
      <c r="AE374" s="153"/>
      <c r="AF374" s="153"/>
      <c r="AG374" s="153" t="s">
        <v>107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77">
        <v>153</v>
      </c>
      <c r="B375" s="178" t="s">
        <v>188</v>
      </c>
      <c r="C375" s="196" t="s">
        <v>189</v>
      </c>
      <c r="D375" s="179" t="s">
        <v>104</v>
      </c>
      <c r="E375" s="180">
        <v>20</v>
      </c>
      <c r="F375" s="181"/>
      <c r="G375" s="182">
        <f>ROUND(E375*F375,2)</f>
        <v>0</v>
      </c>
      <c r="H375" s="181"/>
      <c r="I375" s="182">
        <f>ROUND(E375*H375,2)</f>
        <v>0</v>
      </c>
      <c r="J375" s="181"/>
      <c r="K375" s="182">
        <f>ROUND(E375*J375,2)</f>
        <v>0</v>
      </c>
      <c r="L375" s="182">
        <v>21</v>
      </c>
      <c r="M375" s="182">
        <f>G375*(1+L375/100)</f>
        <v>0</v>
      </c>
      <c r="N375" s="182">
        <v>6.8000000000000005E-4</v>
      </c>
      <c r="O375" s="182">
        <f>ROUND(E375*N375,2)</f>
        <v>0.01</v>
      </c>
      <c r="P375" s="182">
        <v>0</v>
      </c>
      <c r="Q375" s="182">
        <f>ROUND(E375*P375,2)</f>
        <v>0</v>
      </c>
      <c r="R375" s="182" t="s">
        <v>134</v>
      </c>
      <c r="S375" s="182" t="s">
        <v>99</v>
      </c>
      <c r="T375" s="183" t="s">
        <v>99</v>
      </c>
      <c r="U375" s="163">
        <v>0.26900000000000002</v>
      </c>
      <c r="V375" s="163">
        <f>ROUND(E375*U375,2)</f>
        <v>5.38</v>
      </c>
      <c r="W375" s="163"/>
      <c r="X375" s="163" t="s">
        <v>100</v>
      </c>
      <c r="Y375" s="153"/>
      <c r="Z375" s="153"/>
      <c r="AA375" s="153"/>
      <c r="AB375" s="153"/>
      <c r="AC375" s="153"/>
      <c r="AD375" s="153"/>
      <c r="AE375" s="153"/>
      <c r="AF375" s="153"/>
      <c r="AG375" s="153" t="s">
        <v>101</v>
      </c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60"/>
      <c r="B376" s="161"/>
      <c r="C376" s="262" t="s">
        <v>183</v>
      </c>
      <c r="D376" s="263"/>
      <c r="E376" s="263"/>
      <c r="F376" s="263"/>
      <c r="G376" s="263"/>
      <c r="H376" s="163"/>
      <c r="I376" s="163"/>
      <c r="J376" s="163"/>
      <c r="K376" s="163"/>
      <c r="L376" s="163"/>
      <c r="M376" s="163"/>
      <c r="N376" s="163"/>
      <c r="O376" s="163"/>
      <c r="P376" s="163"/>
      <c r="Q376" s="163"/>
      <c r="R376" s="163"/>
      <c r="S376" s="163"/>
      <c r="T376" s="163"/>
      <c r="U376" s="163"/>
      <c r="V376" s="163"/>
      <c r="W376" s="163"/>
      <c r="X376" s="163"/>
      <c r="Y376" s="153"/>
      <c r="Z376" s="153"/>
      <c r="AA376" s="153"/>
      <c r="AB376" s="153"/>
      <c r="AC376" s="153"/>
      <c r="AD376" s="153"/>
      <c r="AE376" s="153"/>
      <c r="AF376" s="153"/>
      <c r="AG376" s="153" t="s">
        <v>107</v>
      </c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">
      <c r="A377" s="177">
        <v>154</v>
      </c>
      <c r="B377" s="178" t="s">
        <v>197</v>
      </c>
      <c r="C377" s="196" t="s">
        <v>198</v>
      </c>
      <c r="D377" s="179" t="s">
        <v>104</v>
      </c>
      <c r="E377" s="180">
        <v>1</v>
      </c>
      <c r="F377" s="181"/>
      <c r="G377" s="182">
        <f>ROUND(E377*F377,2)</f>
        <v>0</v>
      </c>
      <c r="H377" s="181"/>
      <c r="I377" s="182">
        <f>ROUND(E377*H377,2)</f>
        <v>0</v>
      </c>
      <c r="J377" s="181"/>
      <c r="K377" s="182">
        <f>ROUND(E377*J377,2)</f>
        <v>0</v>
      </c>
      <c r="L377" s="182">
        <v>21</v>
      </c>
      <c r="M377" s="182">
        <f>G377*(1+L377/100)</f>
        <v>0</v>
      </c>
      <c r="N377" s="182">
        <v>3.5E-4</v>
      </c>
      <c r="O377" s="182">
        <f>ROUND(E377*N377,2)</f>
        <v>0</v>
      </c>
      <c r="P377" s="182">
        <v>0</v>
      </c>
      <c r="Q377" s="182">
        <f>ROUND(E377*P377,2)</f>
        <v>0</v>
      </c>
      <c r="R377" s="182" t="s">
        <v>134</v>
      </c>
      <c r="S377" s="182" t="s">
        <v>99</v>
      </c>
      <c r="T377" s="183" t="s">
        <v>99</v>
      </c>
      <c r="U377" s="163">
        <v>0.26900000000000002</v>
      </c>
      <c r="V377" s="163">
        <f>ROUND(E377*U377,2)</f>
        <v>0.27</v>
      </c>
      <c r="W377" s="163"/>
      <c r="X377" s="163" t="s">
        <v>100</v>
      </c>
      <c r="Y377" s="153"/>
      <c r="Z377" s="153"/>
      <c r="AA377" s="153"/>
      <c r="AB377" s="153"/>
      <c r="AC377" s="153"/>
      <c r="AD377" s="153"/>
      <c r="AE377" s="153"/>
      <c r="AF377" s="153"/>
      <c r="AG377" s="153" t="s">
        <v>101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60"/>
      <c r="B378" s="161"/>
      <c r="C378" s="262" t="s">
        <v>192</v>
      </c>
      <c r="D378" s="263"/>
      <c r="E378" s="263"/>
      <c r="F378" s="263"/>
      <c r="G378" s="263"/>
      <c r="H378" s="163"/>
      <c r="I378" s="163"/>
      <c r="J378" s="163"/>
      <c r="K378" s="163"/>
      <c r="L378" s="163"/>
      <c r="M378" s="163"/>
      <c r="N378" s="163"/>
      <c r="O378" s="163"/>
      <c r="P378" s="163"/>
      <c r="Q378" s="163"/>
      <c r="R378" s="163"/>
      <c r="S378" s="163"/>
      <c r="T378" s="163"/>
      <c r="U378" s="163"/>
      <c r="V378" s="163"/>
      <c r="W378" s="163"/>
      <c r="X378" s="163"/>
      <c r="Y378" s="153"/>
      <c r="Z378" s="153"/>
      <c r="AA378" s="153"/>
      <c r="AB378" s="153"/>
      <c r="AC378" s="153"/>
      <c r="AD378" s="153"/>
      <c r="AE378" s="153"/>
      <c r="AF378" s="153"/>
      <c r="AG378" s="153" t="s">
        <v>107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84">
        <v>155</v>
      </c>
      <c r="B379" s="185" t="s">
        <v>199</v>
      </c>
      <c r="C379" s="195" t="s">
        <v>200</v>
      </c>
      <c r="D379" s="186" t="s">
        <v>104</v>
      </c>
      <c r="E379" s="187">
        <v>10</v>
      </c>
      <c r="F379" s="188"/>
      <c r="G379" s="189">
        <f t="shared" ref="G379:G386" si="28">ROUND(E379*F379,2)</f>
        <v>0</v>
      </c>
      <c r="H379" s="188"/>
      <c r="I379" s="189">
        <f t="shared" ref="I379:I386" si="29">ROUND(E379*H379,2)</f>
        <v>0</v>
      </c>
      <c r="J379" s="188"/>
      <c r="K379" s="189">
        <f t="shared" ref="K379:K386" si="30">ROUND(E379*J379,2)</f>
        <v>0</v>
      </c>
      <c r="L379" s="189">
        <v>21</v>
      </c>
      <c r="M379" s="189">
        <f t="shared" ref="M379:M386" si="31">G379*(1+L379/100)</f>
        <v>0</v>
      </c>
      <c r="N379" s="189">
        <v>1.1E-4</v>
      </c>
      <c r="O379" s="189">
        <f t="shared" ref="O379:O386" si="32">ROUND(E379*N379,2)</f>
        <v>0</v>
      </c>
      <c r="P379" s="189">
        <v>0</v>
      </c>
      <c r="Q379" s="189">
        <f t="shared" ref="Q379:Q386" si="33">ROUND(E379*P379,2)</f>
        <v>0</v>
      </c>
      <c r="R379" s="189" t="s">
        <v>134</v>
      </c>
      <c r="S379" s="189" t="s">
        <v>99</v>
      </c>
      <c r="T379" s="190" t="s">
        <v>99</v>
      </c>
      <c r="U379" s="163">
        <v>8.2000000000000003E-2</v>
      </c>
      <c r="V379" s="163">
        <f t="shared" ref="V379:V386" si="34">ROUND(E379*U379,2)</f>
        <v>0.82</v>
      </c>
      <c r="W379" s="163"/>
      <c r="X379" s="163" t="s">
        <v>100</v>
      </c>
      <c r="Y379" s="153"/>
      <c r="Z379" s="153"/>
      <c r="AA379" s="153"/>
      <c r="AB379" s="153"/>
      <c r="AC379" s="153"/>
      <c r="AD379" s="153"/>
      <c r="AE379" s="153"/>
      <c r="AF379" s="153"/>
      <c r="AG379" s="153" t="s">
        <v>101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">
      <c r="A380" s="184">
        <v>156</v>
      </c>
      <c r="B380" s="185" t="s">
        <v>201</v>
      </c>
      <c r="C380" s="195" t="s">
        <v>202</v>
      </c>
      <c r="D380" s="186" t="s">
        <v>104</v>
      </c>
      <c r="E380" s="187">
        <v>10</v>
      </c>
      <c r="F380" s="188"/>
      <c r="G380" s="189">
        <f t="shared" si="28"/>
        <v>0</v>
      </c>
      <c r="H380" s="188"/>
      <c r="I380" s="189">
        <f t="shared" si="29"/>
        <v>0</v>
      </c>
      <c r="J380" s="188"/>
      <c r="K380" s="189">
        <f t="shared" si="30"/>
        <v>0</v>
      </c>
      <c r="L380" s="189">
        <v>21</v>
      </c>
      <c r="M380" s="189">
        <f t="shared" si="31"/>
        <v>0</v>
      </c>
      <c r="N380" s="189">
        <v>1.8000000000000001E-4</v>
      </c>
      <c r="O380" s="189">
        <f t="shared" si="32"/>
        <v>0</v>
      </c>
      <c r="P380" s="189">
        <v>0</v>
      </c>
      <c r="Q380" s="189">
        <f t="shared" si="33"/>
        <v>0</v>
      </c>
      <c r="R380" s="189" t="s">
        <v>134</v>
      </c>
      <c r="S380" s="189" t="s">
        <v>99</v>
      </c>
      <c r="T380" s="190" t="s">
        <v>99</v>
      </c>
      <c r="U380" s="163">
        <v>9.2999999999999999E-2</v>
      </c>
      <c r="V380" s="163">
        <f t="shared" si="34"/>
        <v>0.93</v>
      </c>
      <c r="W380" s="163"/>
      <c r="X380" s="163" t="s">
        <v>100</v>
      </c>
      <c r="Y380" s="153"/>
      <c r="Z380" s="153"/>
      <c r="AA380" s="153"/>
      <c r="AB380" s="153"/>
      <c r="AC380" s="153"/>
      <c r="AD380" s="153"/>
      <c r="AE380" s="153"/>
      <c r="AF380" s="153"/>
      <c r="AG380" s="153" t="s">
        <v>101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">
      <c r="A381" s="184">
        <v>157</v>
      </c>
      <c r="B381" s="185" t="s">
        <v>203</v>
      </c>
      <c r="C381" s="195" t="s">
        <v>204</v>
      </c>
      <c r="D381" s="186" t="s">
        <v>104</v>
      </c>
      <c r="E381" s="187">
        <v>10</v>
      </c>
      <c r="F381" s="188"/>
      <c r="G381" s="189">
        <f t="shared" si="28"/>
        <v>0</v>
      </c>
      <c r="H381" s="188"/>
      <c r="I381" s="189">
        <f t="shared" si="29"/>
        <v>0</v>
      </c>
      <c r="J381" s="188"/>
      <c r="K381" s="189">
        <f t="shared" si="30"/>
        <v>0</v>
      </c>
      <c r="L381" s="189">
        <v>21</v>
      </c>
      <c r="M381" s="189">
        <f t="shared" si="31"/>
        <v>0</v>
      </c>
      <c r="N381" s="189">
        <v>2.7E-4</v>
      </c>
      <c r="O381" s="189">
        <f t="shared" si="32"/>
        <v>0</v>
      </c>
      <c r="P381" s="189">
        <v>0</v>
      </c>
      <c r="Q381" s="189">
        <f t="shared" si="33"/>
        <v>0</v>
      </c>
      <c r="R381" s="189" t="s">
        <v>134</v>
      </c>
      <c r="S381" s="189" t="s">
        <v>99</v>
      </c>
      <c r="T381" s="190" t="s">
        <v>99</v>
      </c>
      <c r="U381" s="163">
        <v>0.10299999999999999</v>
      </c>
      <c r="V381" s="163">
        <f t="shared" si="34"/>
        <v>1.03</v>
      </c>
      <c r="W381" s="163"/>
      <c r="X381" s="163" t="s">
        <v>100</v>
      </c>
      <c r="Y381" s="153"/>
      <c r="Z381" s="153"/>
      <c r="AA381" s="153"/>
      <c r="AB381" s="153"/>
      <c r="AC381" s="153"/>
      <c r="AD381" s="153"/>
      <c r="AE381" s="153"/>
      <c r="AF381" s="153"/>
      <c r="AG381" s="153" t="s">
        <v>101</v>
      </c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84">
        <v>158</v>
      </c>
      <c r="B382" s="185" t="s">
        <v>205</v>
      </c>
      <c r="C382" s="195" t="s">
        <v>206</v>
      </c>
      <c r="D382" s="186" t="s">
        <v>104</v>
      </c>
      <c r="E382" s="187">
        <v>10</v>
      </c>
      <c r="F382" s="188"/>
      <c r="G382" s="189">
        <f t="shared" si="28"/>
        <v>0</v>
      </c>
      <c r="H382" s="188"/>
      <c r="I382" s="189">
        <f t="shared" si="29"/>
        <v>0</v>
      </c>
      <c r="J382" s="188"/>
      <c r="K382" s="189">
        <f t="shared" si="30"/>
        <v>0</v>
      </c>
      <c r="L382" s="189">
        <v>21</v>
      </c>
      <c r="M382" s="189">
        <f t="shared" si="31"/>
        <v>0</v>
      </c>
      <c r="N382" s="189">
        <v>4.0000000000000002E-4</v>
      </c>
      <c r="O382" s="189">
        <f t="shared" si="32"/>
        <v>0</v>
      </c>
      <c r="P382" s="189">
        <v>0</v>
      </c>
      <c r="Q382" s="189">
        <f t="shared" si="33"/>
        <v>0</v>
      </c>
      <c r="R382" s="189" t="s">
        <v>134</v>
      </c>
      <c r="S382" s="189" t="s">
        <v>99</v>
      </c>
      <c r="T382" s="190" t="s">
        <v>99</v>
      </c>
      <c r="U382" s="163">
        <v>0.124</v>
      </c>
      <c r="V382" s="163">
        <f t="shared" si="34"/>
        <v>1.24</v>
      </c>
      <c r="W382" s="163"/>
      <c r="X382" s="163" t="s">
        <v>100</v>
      </c>
      <c r="Y382" s="153"/>
      <c r="Z382" s="153"/>
      <c r="AA382" s="153"/>
      <c r="AB382" s="153"/>
      <c r="AC382" s="153"/>
      <c r="AD382" s="153"/>
      <c r="AE382" s="153"/>
      <c r="AF382" s="153"/>
      <c r="AG382" s="153" t="s">
        <v>101</v>
      </c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84">
        <v>159</v>
      </c>
      <c r="B383" s="185" t="s">
        <v>479</v>
      </c>
      <c r="C383" s="195" t="s">
        <v>480</v>
      </c>
      <c r="D383" s="186" t="s">
        <v>104</v>
      </c>
      <c r="E383" s="187">
        <v>10</v>
      </c>
      <c r="F383" s="188"/>
      <c r="G383" s="189">
        <f t="shared" si="28"/>
        <v>0</v>
      </c>
      <c r="H383" s="188"/>
      <c r="I383" s="189">
        <f t="shared" si="29"/>
        <v>0</v>
      </c>
      <c r="J383" s="188"/>
      <c r="K383" s="189">
        <f t="shared" si="30"/>
        <v>0</v>
      </c>
      <c r="L383" s="189">
        <v>21</v>
      </c>
      <c r="M383" s="189">
        <f t="shared" si="31"/>
        <v>0</v>
      </c>
      <c r="N383" s="189">
        <v>8.4000000000000003E-4</v>
      </c>
      <c r="O383" s="189">
        <f t="shared" si="32"/>
        <v>0.01</v>
      </c>
      <c r="P383" s="189">
        <v>0</v>
      </c>
      <c r="Q383" s="189">
        <f t="shared" si="33"/>
        <v>0</v>
      </c>
      <c r="R383" s="189" t="s">
        <v>134</v>
      </c>
      <c r="S383" s="189" t="s">
        <v>99</v>
      </c>
      <c r="T383" s="190" t="s">
        <v>99</v>
      </c>
      <c r="U383" s="163">
        <v>0.16500000000000001</v>
      </c>
      <c r="V383" s="163">
        <f t="shared" si="34"/>
        <v>1.65</v>
      </c>
      <c r="W383" s="163"/>
      <c r="X383" s="163" t="s">
        <v>100</v>
      </c>
      <c r="Y383" s="153"/>
      <c r="Z383" s="153"/>
      <c r="AA383" s="153"/>
      <c r="AB383" s="153"/>
      <c r="AC383" s="153"/>
      <c r="AD383" s="153"/>
      <c r="AE383" s="153"/>
      <c r="AF383" s="153"/>
      <c r="AG383" s="153" t="s">
        <v>101</v>
      </c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84">
        <v>160</v>
      </c>
      <c r="B384" s="185" t="s">
        <v>481</v>
      </c>
      <c r="C384" s="195" t="s">
        <v>482</v>
      </c>
      <c r="D384" s="186" t="s">
        <v>104</v>
      </c>
      <c r="E384" s="187">
        <v>10</v>
      </c>
      <c r="F384" s="188"/>
      <c r="G384" s="189">
        <f t="shared" si="28"/>
        <v>0</v>
      </c>
      <c r="H384" s="188"/>
      <c r="I384" s="189">
        <f t="shared" si="29"/>
        <v>0</v>
      </c>
      <c r="J384" s="188"/>
      <c r="K384" s="189">
        <f t="shared" si="30"/>
        <v>0</v>
      </c>
      <c r="L384" s="189">
        <v>21</v>
      </c>
      <c r="M384" s="189">
        <f t="shared" si="31"/>
        <v>0</v>
      </c>
      <c r="N384" s="189">
        <v>1.1800000000000001E-3</v>
      </c>
      <c r="O384" s="189">
        <f t="shared" si="32"/>
        <v>0.01</v>
      </c>
      <c r="P384" s="189">
        <v>0</v>
      </c>
      <c r="Q384" s="189">
        <f t="shared" si="33"/>
        <v>0</v>
      </c>
      <c r="R384" s="189" t="s">
        <v>134</v>
      </c>
      <c r="S384" s="189" t="s">
        <v>99</v>
      </c>
      <c r="T384" s="190" t="s">
        <v>99</v>
      </c>
      <c r="U384" s="163">
        <v>0.21</v>
      </c>
      <c r="V384" s="163">
        <f t="shared" si="34"/>
        <v>2.1</v>
      </c>
      <c r="W384" s="163"/>
      <c r="X384" s="163" t="s">
        <v>100</v>
      </c>
      <c r="Y384" s="153"/>
      <c r="Z384" s="153"/>
      <c r="AA384" s="153"/>
      <c r="AB384" s="153"/>
      <c r="AC384" s="153"/>
      <c r="AD384" s="153"/>
      <c r="AE384" s="153"/>
      <c r="AF384" s="153"/>
      <c r="AG384" s="153" t="s">
        <v>101</v>
      </c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ht="22.5" outlineLevel="1" x14ac:dyDescent="0.2">
      <c r="A385" s="184">
        <v>161</v>
      </c>
      <c r="B385" s="185" t="s">
        <v>483</v>
      </c>
      <c r="C385" s="195" t="s">
        <v>484</v>
      </c>
      <c r="D385" s="186" t="s">
        <v>104</v>
      </c>
      <c r="E385" s="187">
        <v>43</v>
      </c>
      <c r="F385" s="188"/>
      <c r="G385" s="189">
        <f t="shared" si="28"/>
        <v>0</v>
      </c>
      <c r="H385" s="188"/>
      <c r="I385" s="189">
        <f t="shared" si="29"/>
        <v>0</v>
      </c>
      <c r="J385" s="188"/>
      <c r="K385" s="189">
        <f t="shared" si="30"/>
        <v>0</v>
      </c>
      <c r="L385" s="189">
        <v>21</v>
      </c>
      <c r="M385" s="189">
        <f t="shared" si="31"/>
        <v>0</v>
      </c>
      <c r="N385" s="189">
        <v>2.2000000000000001E-4</v>
      </c>
      <c r="O385" s="189">
        <f t="shared" si="32"/>
        <v>0.01</v>
      </c>
      <c r="P385" s="189">
        <v>0</v>
      </c>
      <c r="Q385" s="189">
        <f t="shared" si="33"/>
        <v>0</v>
      </c>
      <c r="R385" s="189" t="s">
        <v>134</v>
      </c>
      <c r="S385" s="189" t="s">
        <v>99</v>
      </c>
      <c r="T385" s="190" t="s">
        <v>99</v>
      </c>
      <c r="U385" s="163">
        <v>8.2000000000000003E-2</v>
      </c>
      <c r="V385" s="163">
        <f t="shared" si="34"/>
        <v>3.53</v>
      </c>
      <c r="W385" s="163"/>
      <c r="X385" s="163" t="s">
        <v>100</v>
      </c>
      <c r="Y385" s="153"/>
      <c r="Z385" s="153"/>
      <c r="AA385" s="153"/>
      <c r="AB385" s="153"/>
      <c r="AC385" s="153"/>
      <c r="AD385" s="153"/>
      <c r="AE385" s="153"/>
      <c r="AF385" s="153"/>
      <c r="AG385" s="153" t="s">
        <v>101</v>
      </c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ht="22.5" outlineLevel="1" x14ac:dyDescent="0.2">
      <c r="A386" s="177">
        <v>162</v>
      </c>
      <c r="B386" s="178" t="s">
        <v>207</v>
      </c>
      <c r="C386" s="196" t="s">
        <v>208</v>
      </c>
      <c r="D386" s="179" t="s">
        <v>104</v>
      </c>
      <c r="E386" s="180">
        <v>70</v>
      </c>
      <c r="F386" s="181"/>
      <c r="G386" s="182">
        <f t="shared" si="28"/>
        <v>0</v>
      </c>
      <c r="H386" s="181"/>
      <c r="I386" s="182">
        <f t="shared" si="29"/>
        <v>0</v>
      </c>
      <c r="J386" s="181"/>
      <c r="K386" s="182">
        <f t="shared" si="30"/>
        <v>0</v>
      </c>
      <c r="L386" s="182">
        <v>21</v>
      </c>
      <c r="M386" s="182">
        <f t="shared" si="31"/>
        <v>0</v>
      </c>
      <c r="N386" s="182">
        <v>1.9000000000000001E-4</v>
      </c>
      <c r="O386" s="182">
        <f t="shared" si="32"/>
        <v>0.01</v>
      </c>
      <c r="P386" s="182">
        <v>0</v>
      </c>
      <c r="Q386" s="182">
        <f t="shared" si="33"/>
        <v>0</v>
      </c>
      <c r="R386" s="182" t="s">
        <v>134</v>
      </c>
      <c r="S386" s="182" t="s">
        <v>99</v>
      </c>
      <c r="T386" s="183" t="s">
        <v>99</v>
      </c>
      <c r="U386" s="163">
        <v>8.3000000000000004E-2</v>
      </c>
      <c r="V386" s="163">
        <f t="shared" si="34"/>
        <v>5.81</v>
      </c>
      <c r="W386" s="163"/>
      <c r="X386" s="163" t="s">
        <v>100</v>
      </c>
      <c r="Y386" s="153"/>
      <c r="Z386" s="153"/>
      <c r="AA386" s="153"/>
      <c r="AB386" s="153"/>
      <c r="AC386" s="153"/>
      <c r="AD386" s="153"/>
      <c r="AE386" s="153"/>
      <c r="AF386" s="153"/>
      <c r="AG386" s="153" t="s">
        <v>101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60"/>
      <c r="B387" s="161"/>
      <c r="C387" s="262" t="s">
        <v>209</v>
      </c>
      <c r="D387" s="263"/>
      <c r="E387" s="263"/>
      <c r="F387" s="263"/>
      <c r="G387" s="263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63"/>
      <c r="Y387" s="153"/>
      <c r="Z387" s="153"/>
      <c r="AA387" s="153"/>
      <c r="AB387" s="153"/>
      <c r="AC387" s="153"/>
      <c r="AD387" s="153"/>
      <c r="AE387" s="153"/>
      <c r="AF387" s="153"/>
      <c r="AG387" s="153" t="s">
        <v>107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">
      <c r="A388" s="177">
        <v>163</v>
      </c>
      <c r="B388" s="178" t="s">
        <v>217</v>
      </c>
      <c r="C388" s="196" t="s">
        <v>218</v>
      </c>
      <c r="D388" s="179" t="s">
        <v>104</v>
      </c>
      <c r="E388" s="180">
        <v>1</v>
      </c>
      <c r="F388" s="181"/>
      <c r="G388" s="182">
        <f>ROUND(E388*F388,2)</f>
        <v>0</v>
      </c>
      <c r="H388" s="181"/>
      <c r="I388" s="182">
        <f>ROUND(E388*H388,2)</f>
        <v>0</v>
      </c>
      <c r="J388" s="181"/>
      <c r="K388" s="182">
        <f>ROUND(E388*J388,2)</f>
        <v>0</v>
      </c>
      <c r="L388" s="182">
        <v>21</v>
      </c>
      <c r="M388" s="182">
        <f>G388*(1+L388/100)</f>
        <v>0</v>
      </c>
      <c r="N388" s="182">
        <v>5.5999999999999995E-4</v>
      </c>
      <c r="O388" s="182">
        <f>ROUND(E388*N388,2)</f>
        <v>0</v>
      </c>
      <c r="P388" s="182">
        <v>0</v>
      </c>
      <c r="Q388" s="182">
        <f>ROUND(E388*P388,2)</f>
        <v>0</v>
      </c>
      <c r="R388" s="182" t="s">
        <v>134</v>
      </c>
      <c r="S388" s="182" t="s">
        <v>99</v>
      </c>
      <c r="T388" s="183" t="s">
        <v>99</v>
      </c>
      <c r="U388" s="163">
        <v>0.26900000000000002</v>
      </c>
      <c r="V388" s="163">
        <f>ROUND(E388*U388,2)</f>
        <v>0.27</v>
      </c>
      <c r="W388" s="163"/>
      <c r="X388" s="163" t="s">
        <v>100</v>
      </c>
      <c r="Y388" s="153"/>
      <c r="Z388" s="153"/>
      <c r="AA388" s="153"/>
      <c r="AB388" s="153"/>
      <c r="AC388" s="153"/>
      <c r="AD388" s="153"/>
      <c r="AE388" s="153"/>
      <c r="AF388" s="153"/>
      <c r="AG388" s="153" t="s">
        <v>101</v>
      </c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60"/>
      <c r="B389" s="161"/>
      <c r="C389" s="262" t="s">
        <v>212</v>
      </c>
      <c r="D389" s="263"/>
      <c r="E389" s="263"/>
      <c r="F389" s="263"/>
      <c r="G389" s="263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63"/>
      <c r="Y389" s="153"/>
      <c r="Z389" s="153"/>
      <c r="AA389" s="153"/>
      <c r="AB389" s="153"/>
      <c r="AC389" s="153"/>
      <c r="AD389" s="153"/>
      <c r="AE389" s="153"/>
      <c r="AF389" s="153"/>
      <c r="AG389" s="153" t="s">
        <v>107</v>
      </c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">
      <c r="A390" s="177">
        <v>164</v>
      </c>
      <c r="B390" s="178" t="s">
        <v>219</v>
      </c>
      <c r="C390" s="196" t="s">
        <v>220</v>
      </c>
      <c r="D390" s="179" t="s">
        <v>104</v>
      </c>
      <c r="E390" s="180">
        <v>70</v>
      </c>
      <c r="F390" s="181"/>
      <c r="G390" s="182">
        <f>ROUND(E390*F390,2)</f>
        <v>0</v>
      </c>
      <c r="H390" s="181"/>
      <c r="I390" s="182">
        <f>ROUND(E390*H390,2)</f>
        <v>0</v>
      </c>
      <c r="J390" s="181"/>
      <c r="K390" s="182">
        <f>ROUND(E390*J390,2)</f>
        <v>0</v>
      </c>
      <c r="L390" s="182">
        <v>21</v>
      </c>
      <c r="M390" s="182">
        <f>G390*(1+L390/100)</f>
        <v>0</v>
      </c>
      <c r="N390" s="182">
        <v>2.4000000000000001E-4</v>
      </c>
      <c r="O390" s="182">
        <f>ROUND(E390*N390,2)</f>
        <v>0.02</v>
      </c>
      <c r="P390" s="182">
        <v>0</v>
      </c>
      <c r="Q390" s="182">
        <f>ROUND(E390*P390,2)</f>
        <v>0</v>
      </c>
      <c r="R390" s="182" t="s">
        <v>134</v>
      </c>
      <c r="S390" s="182" t="s">
        <v>99</v>
      </c>
      <c r="T390" s="183" t="s">
        <v>99</v>
      </c>
      <c r="U390" s="163">
        <v>0.27800000000000002</v>
      </c>
      <c r="V390" s="163">
        <f>ROUND(E390*U390,2)</f>
        <v>19.46</v>
      </c>
      <c r="W390" s="163"/>
      <c r="X390" s="163" t="s">
        <v>100</v>
      </c>
      <c r="Y390" s="153"/>
      <c r="Z390" s="153"/>
      <c r="AA390" s="153"/>
      <c r="AB390" s="153"/>
      <c r="AC390" s="153"/>
      <c r="AD390" s="153"/>
      <c r="AE390" s="153"/>
      <c r="AF390" s="153"/>
      <c r="AG390" s="153" t="s">
        <v>101</v>
      </c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 x14ac:dyDescent="0.2">
      <c r="A391" s="160"/>
      <c r="B391" s="161"/>
      <c r="C391" s="262" t="s">
        <v>221</v>
      </c>
      <c r="D391" s="263"/>
      <c r="E391" s="263"/>
      <c r="F391" s="263"/>
      <c r="G391" s="263"/>
      <c r="H391" s="163"/>
      <c r="I391" s="163"/>
      <c r="J391" s="163"/>
      <c r="K391" s="163"/>
      <c r="L391" s="163"/>
      <c r="M391" s="163"/>
      <c r="N391" s="163"/>
      <c r="O391" s="163"/>
      <c r="P391" s="163"/>
      <c r="Q391" s="163"/>
      <c r="R391" s="163"/>
      <c r="S391" s="163"/>
      <c r="T391" s="163"/>
      <c r="U391" s="163"/>
      <c r="V391" s="163"/>
      <c r="W391" s="163"/>
      <c r="X391" s="163"/>
      <c r="Y391" s="153"/>
      <c r="Z391" s="153"/>
      <c r="AA391" s="153"/>
      <c r="AB391" s="153"/>
      <c r="AC391" s="153"/>
      <c r="AD391" s="153"/>
      <c r="AE391" s="153"/>
      <c r="AF391" s="153"/>
      <c r="AG391" s="153" t="s">
        <v>107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">
      <c r="A392" s="160"/>
      <c r="B392" s="161"/>
      <c r="C392" s="197" t="s">
        <v>485</v>
      </c>
      <c r="D392" s="168"/>
      <c r="E392" s="169">
        <v>20</v>
      </c>
      <c r="F392" s="163"/>
      <c r="G392" s="163"/>
      <c r="H392" s="163"/>
      <c r="I392" s="163"/>
      <c r="J392" s="163"/>
      <c r="K392" s="163"/>
      <c r="L392" s="163"/>
      <c r="M392" s="163"/>
      <c r="N392" s="163"/>
      <c r="O392" s="163"/>
      <c r="P392" s="163"/>
      <c r="Q392" s="163"/>
      <c r="R392" s="163"/>
      <c r="S392" s="163"/>
      <c r="T392" s="163"/>
      <c r="U392" s="163"/>
      <c r="V392" s="163"/>
      <c r="W392" s="163"/>
      <c r="X392" s="163"/>
      <c r="Y392" s="153"/>
      <c r="Z392" s="153"/>
      <c r="AA392" s="153"/>
      <c r="AB392" s="153"/>
      <c r="AC392" s="153"/>
      <c r="AD392" s="153"/>
      <c r="AE392" s="153"/>
      <c r="AF392" s="153"/>
      <c r="AG392" s="153" t="s">
        <v>115</v>
      </c>
      <c r="AH392" s="153">
        <v>0</v>
      </c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60"/>
      <c r="B393" s="161"/>
      <c r="C393" s="197" t="s">
        <v>486</v>
      </c>
      <c r="D393" s="168"/>
      <c r="E393" s="169">
        <v>30</v>
      </c>
      <c r="F393" s="163"/>
      <c r="G393" s="163"/>
      <c r="H393" s="163"/>
      <c r="I393" s="163"/>
      <c r="J393" s="163"/>
      <c r="K393" s="163"/>
      <c r="L393" s="163"/>
      <c r="M393" s="163"/>
      <c r="N393" s="163"/>
      <c r="O393" s="163"/>
      <c r="P393" s="163"/>
      <c r="Q393" s="163"/>
      <c r="R393" s="163"/>
      <c r="S393" s="163"/>
      <c r="T393" s="163"/>
      <c r="U393" s="163"/>
      <c r="V393" s="163"/>
      <c r="W393" s="163"/>
      <c r="X393" s="163"/>
      <c r="Y393" s="153"/>
      <c r="Z393" s="153"/>
      <c r="AA393" s="153"/>
      <c r="AB393" s="153"/>
      <c r="AC393" s="153"/>
      <c r="AD393" s="153"/>
      <c r="AE393" s="153"/>
      <c r="AF393" s="153"/>
      <c r="AG393" s="153" t="s">
        <v>115</v>
      </c>
      <c r="AH393" s="153">
        <v>0</v>
      </c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outlineLevel="1" x14ac:dyDescent="0.2">
      <c r="A394" s="160"/>
      <c r="B394" s="161"/>
      <c r="C394" s="197" t="s">
        <v>487</v>
      </c>
      <c r="D394" s="168"/>
      <c r="E394" s="169">
        <v>20</v>
      </c>
      <c r="F394" s="163"/>
      <c r="G394" s="163"/>
      <c r="H394" s="163"/>
      <c r="I394" s="163"/>
      <c r="J394" s="163"/>
      <c r="K394" s="163"/>
      <c r="L394" s="163"/>
      <c r="M394" s="163"/>
      <c r="N394" s="163"/>
      <c r="O394" s="163"/>
      <c r="P394" s="163"/>
      <c r="Q394" s="163"/>
      <c r="R394" s="163"/>
      <c r="S394" s="163"/>
      <c r="T394" s="163"/>
      <c r="U394" s="163"/>
      <c r="V394" s="163"/>
      <c r="W394" s="163"/>
      <c r="X394" s="163"/>
      <c r="Y394" s="153"/>
      <c r="Z394" s="153"/>
      <c r="AA394" s="153"/>
      <c r="AB394" s="153"/>
      <c r="AC394" s="153"/>
      <c r="AD394" s="153"/>
      <c r="AE394" s="153"/>
      <c r="AF394" s="153"/>
      <c r="AG394" s="153" t="s">
        <v>115</v>
      </c>
      <c r="AH394" s="153">
        <v>0</v>
      </c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ht="33.75" outlineLevel="1" x14ac:dyDescent="0.2">
      <c r="A395" s="177">
        <v>165</v>
      </c>
      <c r="B395" s="178" t="s">
        <v>488</v>
      </c>
      <c r="C395" s="196" t="s">
        <v>489</v>
      </c>
      <c r="D395" s="179" t="s">
        <v>104</v>
      </c>
      <c r="E395" s="180">
        <v>62</v>
      </c>
      <c r="F395" s="181"/>
      <c r="G395" s="182">
        <f>ROUND(E395*F395,2)</f>
        <v>0</v>
      </c>
      <c r="H395" s="181"/>
      <c r="I395" s="182">
        <f>ROUND(E395*H395,2)</f>
        <v>0</v>
      </c>
      <c r="J395" s="181"/>
      <c r="K395" s="182">
        <f>ROUND(E395*J395,2)</f>
        <v>0</v>
      </c>
      <c r="L395" s="182">
        <v>21</v>
      </c>
      <c r="M395" s="182">
        <f>G395*(1+L395/100)</f>
        <v>0</v>
      </c>
      <c r="N395" s="182">
        <v>1.044E-2</v>
      </c>
      <c r="O395" s="182">
        <f>ROUND(E395*N395,2)</f>
        <v>0.65</v>
      </c>
      <c r="P395" s="182">
        <v>0</v>
      </c>
      <c r="Q395" s="182">
        <f>ROUND(E395*P395,2)</f>
        <v>0</v>
      </c>
      <c r="R395" s="182" t="s">
        <v>134</v>
      </c>
      <c r="S395" s="182" t="s">
        <v>99</v>
      </c>
      <c r="T395" s="183" t="s">
        <v>99</v>
      </c>
      <c r="U395" s="163">
        <v>0.84799999999999998</v>
      </c>
      <c r="V395" s="163">
        <f>ROUND(E395*U395,2)</f>
        <v>52.58</v>
      </c>
      <c r="W395" s="163"/>
      <c r="X395" s="163" t="s">
        <v>100</v>
      </c>
      <c r="Y395" s="153"/>
      <c r="Z395" s="153"/>
      <c r="AA395" s="153"/>
      <c r="AB395" s="153"/>
      <c r="AC395" s="153"/>
      <c r="AD395" s="153"/>
      <c r="AE395" s="153"/>
      <c r="AF395" s="153"/>
      <c r="AG395" s="153" t="s">
        <v>101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60"/>
      <c r="B396" s="161"/>
      <c r="C396" s="262" t="s">
        <v>490</v>
      </c>
      <c r="D396" s="263"/>
      <c r="E396" s="263"/>
      <c r="F396" s="263"/>
      <c r="G396" s="263"/>
      <c r="H396" s="163"/>
      <c r="I396" s="163"/>
      <c r="J396" s="163"/>
      <c r="K396" s="163"/>
      <c r="L396" s="163"/>
      <c r="M396" s="163"/>
      <c r="N396" s="163"/>
      <c r="O396" s="163"/>
      <c r="P396" s="163"/>
      <c r="Q396" s="163"/>
      <c r="R396" s="163"/>
      <c r="S396" s="163"/>
      <c r="T396" s="163"/>
      <c r="U396" s="163"/>
      <c r="V396" s="163"/>
      <c r="W396" s="163"/>
      <c r="X396" s="163"/>
      <c r="Y396" s="153"/>
      <c r="Z396" s="153"/>
      <c r="AA396" s="153"/>
      <c r="AB396" s="153"/>
      <c r="AC396" s="153"/>
      <c r="AD396" s="153"/>
      <c r="AE396" s="153"/>
      <c r="AF396" s="153"/>
      <c r="AG396" s="153" t="s">
        <v>107</v>
      </c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ht="33.75" outlineLevel="1" x14ac:dyDescent="0.2">
      <c r="A397" s="177">
        <v>166</v>
      </c>
      <c r="B397" s="178" t="s">
        <v>491</v>
      </c>
      <c r="C397" s="196" t="s">
        <v>492</v>
      </c>
      <c r="D397" s="179" t="s">
        <v>104</v>
      </c>
      <c r="E397" s="180">
        <v>8</v>
      </c>
      <c r="F397" s="181"/>
      <c r="G397" s="182">
        <f>ROUND(E397*F397,2)</f>
        <v>0</v>
      </c>
      <c r="H397" s="181"/>
      <c r="I397" s="182">
        <f>ROUND(E397*H397,2)</f>
        <v>0</v>
      </c>
      <c r="J397" s="181"/>
      <c r="K397" s="182">
        <f>ROUND(E397*J397,2)</f>
        <v>0</v>
      </c>
      <c r="L397" s="182">
        <v>21</v>
      </c>
      <c r="M397" s="182">
        <f>G397*(1+L397/100)</f>
        <v>0</v>
      </c>
      <c r="N397" s="182">
        <v>2.0879999999999999E-2</v>
      </c>
      <c r="O397" s="182">
        <f>ROUND(E397*N397,2)</f>
        <v>0.17</v>
      </c>
      <c r="P397" s="182">
        <v>0</v>
      </c>
      <c r="Q397" s="182">
        <f>ROUND(E397*P397,2)</f>
        <v>0</v>
      </c>
      <c r="R397" s="182" t="s">
        <v>134</v>
      </c>
      <c r="S397" s="182" t="s">
        <v>99</v>
      </c>
      <c r="T397" s="183" t="s">
        <v>99</v>
      </c>
      <c r="U397" s="163">
        <v>0.86299999999999999</v>
      </c>
      <c r="V397" s="163">
        <f>ROUND(E397*U397,2)</f>
        <v>6.9</v>
      </c>
      <c r="W397" s="163"/>
      <c r="X397" s="163" t="s">
        <v>100</v>
      </c>
      <c r="Y397" s="153"/>
      <c r="Z397" s="153"/>
      <c r="AA397" s="153"/>
      <c r="AB397" s="153"/>
      <c r="AC397" s="153"/>
      <c r="AD397" s="153"/>
      <c r="AE397" s="153"/>
      <c r="AF397" s="153"/>
      <c r="AG397" s="153" t="s">
        <v>101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60"/>
      <c r="B398" s="161"/>
      <c r="C398" s="262" t="s">
        <v>490</v>
      </c>
      <c r="D398" s="263"/>
      <c r="E398" s="263"/>
      <c r="F398" s="263"/>
      <c r="G398" s="263"/>
      <c r="H398" s="163"/>
      <c r="I398" s="163"/>
      <c r="J398" s="163"/>
      <c r="K398" s="163"/>
      <c r="L398" s="163"/>
      <c r="M398" s="163"/>
      <c r="N398" s="163"/>
      <c r="O398" s="163"/>
      <c r="P398" s="163"/>
      <c r="Q398" s="163"/>
      <c r="R398" s="163"/>
      <c r="S398" s="163"/>
      <c r="T398" s="163"/>
      <c r="U398" s="163"/>
      <c r="V398" s="163"/>
      <c r="W398" s="163"/>
      <c r="X398" s="163"/>
      <c r="Y398" s="153"/>
      <c r="Z398" s="153"/>
      <c r="AA398" s="153"/>
      <c r="AB398" s="153"/>
      <c r="AC398" s="153"/>
      <c r="AD398" s="153"/>
      <c r="AE398" s="153"/>
      <c r="AF398" s="153"/>
      <c r="AG398" s="153" t="s">
        <v>107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ht="33.75" outlineLevel="1" x14ac:dyDescent="0.2">
      <c r="A399" s="177">
        <v>167</v>
      </c>
      <c r="B399" s="178" t="s">
        <v>493</v>
      </c>
      <c r="C399" s="196" t="s">
        <v>494</v>
      </c>
      <c r="D399" s="179" t="s">
        <v>104</v>
      </c>
      <c r="E399" s="180">
        <v>2</v>
      </c>
      <c r="F399" s="181"/>
      <c r="G399" s="182">
        <f>ROUND(E399*F399,2)</f>
        <v>0</v>
      </c>
      <c r="H399" s="181"/>
      <c r="I399" s="182">
        <f>ROUND(E399*H399,2)</f>
        <v>0</v>
      </c>
      <c r="J399" s="181"/>
      <c r="K399" s="182">
        <f>ROUND(E399*J399,2)</f>
        <v>0</v>
      </c>
      <c r="L399" s="182">
        <v>21</v>
      </c>
      <c r="M399" s="182">
        <f>G399*(1+L399/100)</f>
        <v>0</v>
      </c>
      <c r="N399" s="182">
        <v>3.5200000000000002E-2</v>
      </c>
      <c r="O399" s="182">
        <f>ROUND(E399*N399,2)</f>
        <v>7.0000000000000007E-2</v>
      </c>
      <c r="P399" s="182">
        <v>0</v>
      </c>
      <c r="Q399" s="182">
        <f>ROUND(E399*P399,2)</f>
        <v>0</v>
      </c>
      <c r="R399" s="182" t="s">
        <v>134</v>
      </c>
      <c r="S399" s="182" t="s">
        <v>99</v>
      </c>
      <c r="T399" s="183" t="s">
        <v>99</v>
      </c>
      <c r="U399" s="163">
        <v>0.95299999999999996</v>
      </c>
      <c r="V399" s="163">
        <f>ROUND(E399*U399,2)</f>
        <v>1.91</v>
      </c>
      <c r="W399" s="163"/>
      <c r="X399" s="163" t="s">
        <v>100</v>
      </c>
      <c r="Y399" s="153"/>
      <c r="Z399" s="153"/>
      <c r="AA399" s="153"/>
      <c r="AB399" s="153"/>
      <c r="AC399" s="153"/>
      <c r="AD399" s="153"/>
      <c r="AE399" s="153"/>
      <c r="AF399" s="153"/>
      <c r="AG399" s="153" t="s">
        <v>101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outlineLevel="1" x14ac:dyDescent="0.2">
      <c r="A400" s="160"/>
      <c r="B400" s="161"/>
      <c r="C400" s="262" t="s">
        <v>490</v>
      </c>
      <c r="D400" s="263"/>
      <c r="E400" s="263"/>
      <c r="F400" s="263"/>
      <c r="G400" s="263"/>
      <c r="H400" s="163"/>
      <c r="I400" s="163"/>
      <c r="J400" s="163"/>
      <c r="K400" s="163"/>
      <c r="L400" s="163"/>
      <c r="M400" s="163"/>
      <c r="N400" s="163"/>
      <c r="O400" s="163"/>
      <c r="P400" s="163"/>
      <c r="Q400" s="163"/>
      <c r="R400" s="163"/>
      <c r="S400" s="163"/>
      <c r="T400" s="163"/>
      <c r="U400" s="163"/>
      <c r="V400" s="163"/>
      <c r="W400" s="163"/>
      <c r="X400" s="163"/>
      <c r="Y400" s="153"/>
      <c r="Z400" s="153"/>
      <c r="AA400" s="153"/>
      <c r="AB400" s="153"/>
      <c r="AC400" s="153"/>
      <c r="AD400" s="153"/>
      <c r="AE400" s="153"/>
      <c r="AF400" s="153"/>
      <c r="AG400" s="153" t="s">
        <v>107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</row>
    <row r="401" spans="1:60" ht="33.75" outlineLevel="1" x14ac:dyDescent="0.2">
      <c r="A401" s="177">
        <v>168</v>
      </c>
      <c r="B401" s="178" t="s">
        <v>495</v>
      </c>
      <c r="C401" s="196" t="s">
        <v>496</v>
      </c>
      <c r="D401" s="179" t="s">
        <v>104</v>
      </c>
      <c r="E401" s="180">
        <v>8</v>
      </c>
      <c r="F401" s="181"/>
      <c r="G401" s="182">
        <f>ROUND(E401*F401,2)</f>
        <v>0</v>
      </c>
      <c r="H401" s="181"/>
      <c r="I401" s="182">
        <f>ROUND(E401*H401,2)</f>
        <v>0</v>
      </c>
      <c r="J401" s="181"/>
      <c r="K401" s="182">
        <f>ROUND(E401*J401,2)</f>
        <v>0</v>
      </c>
      <c r="L401" s="182">
        <v>21</v>
      </c>
      <c r="M401" s="182">
        <f>G401*(1+L401/100)</f>
        <v>0</v>
      </c>
      <c r="N401" s="182">
        <v>5.6320000000000002E-2</v>
      </c>
      <c r="O401" s="182">
        <f>ROUND(E401*N401,2)</f>
        <v>0.45</v>
      </c>
      <c r="P401" s="182">
        <v>0</v>
      </c>
      <c r="Q401" s="182">
        <f>ROUND(E401*P401,2)</f>
        <v>0</v>
      </c>
      <c r="R401" s="182" t="s">
        <v>134</v>
      </c>
      <c r="S401" s="182" t="s">
        <v>99</v>
      </c>
      <c r="T401" s="183" t="s">
        <v>99</v>
      </c>
      <c r="U401" s="163">
        <v>1.127</v>
      </c>
      <c r="V401" s="163">
        <f>ROUND(E401*U401,2)</f>
        <v>9.02</v>
      </c>
      <c r="W401" s="163"/>
      <c r="X401" s="163" t="s">
        <v>100</v>
      </c>
      <c r="Y401" s="153"/>
      <c r="Z401" s="153"/>
      <c r="AA401" s="153"/>
      <c r="AB401" s="153"/>
      <c r="AC401" s="153"/>
      <c r="AD401" s="153"/>
      <c r="AE401" s="153"/>
      <c r="AF401" s="153"/>
      <c r="AG401" s="153" t="s">
        <v>101</v>
      </c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60"/>
      <c r="B402" s="161"/>
      <c r="C402" s="262" t="s">
        <v>490</v>
      </c>
      <c r="D402" s="263"/>
      <c r="E402" s="263"/>
      <c r="F402" s="263"/>
      <c r="G402" s="263"/>
      <c r="H402" s="163"/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  <c r="T402" s="163"/>
      <c r="U402" s="163"/>
      <c r="V402" s="163"/>
      <c r="W402" s="163"/>
      <c r="X402" s="163"/>
      <c r="Y402" s="153"/>
      <c r="Z402" s="153"/>
      <c r="AA402" s="153"/>
      <c r="AB402" s="153"/>
      <c r="AC402" s="153"/>
      <c r="AD402" s="153"/>
      <c r="AE402" s="153"/>
      <c r="AF402" s="153"/>
      <c r="AG402" s="153" t="s">
        <v>107</v>
      </c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ht="33.75" outlineLevel="1" x14ac:dyDescent="0.2">
      <c r="A403" s="177">
        <v>169</v>
      </c>
      <c r="B403" s="178" t="s">
        <v>497</v>
      </c>
      <c r="C403" s="196" t="s">
        <v>498</v>
      </c>
      <c r="D403" s="179" t="s">
        <v>104</v>
      </c>
      <c r="E403" s="180">
        <v>8</v>
      </c>
      <c r="F403" s="181"/>
      <c r="G403" s="182">
        <f>ROUND(E403*F403,2)</f>
        <v>0</v>
      </c>
      <c r="H403" s="181"/>
      <c r="I403" s="182">
        <f>ROUND(E403*H403,2)</f>
        <v>0</v>
      </c>
      <c r="J403" s="181"/>
      <c r="K403" s="182">
        <f>ROUND(E403*J403,2)</f>
        <v>0</v>
      </c>
      <c r="L403" s="182">
        <v>21</v>
      </c>
      <c r="M403" s="182">
        <f>G403*(1+L403/100)</f>
        <v>0</v>
      </c>
      <c r="N403" s="182">
        <v>2.4420000000000001E-2</v>
      </c>
      <c r="O403" s="182">
        <f>ROUND(E403*N403,2)</f>
        <v>0.2</v>
      </c>
      <c r="P403" s="182">
        <v>0</v>
      </c>
      <c r="Q403" s="182">
        <f>ROUND(E403*P403,2)</f>
        <v>0</v>
      </c>
      <c r="R403" s="182" t="s">
        <v>134</v>
      </c>
      <c r="S403" s="182" t="s">
        <v>99</v>
      </c>
      <c r="T403" s="183" t="s">
        <v>99</v>
      </c>
      <c r="U403" s="163">
        <v>0.92900000000000005</v>
      </c>
      <c r="V403" s="163">
        <f>ROUND(E403*U403,2)</f>
        <v>7.43</v>
      </c>
      <c r="W403" s="163"/>
      <c r="X403" s="163" t="s">
        <v>100</v>
      </c>
      <c r="Y403" s="153"/>
      <c r="Z403" s="153"/>
      <c r="AA403" s="153"/>
      <c r="AB403" s="153"/>
      <c r="AC403" s="153"/>
      <c r="AD403" s="153"/>
      <c r="AE403" s="153"/>
      <c r="AF403" s="153"/>
      <c r="AG403" s="153" t="s">
        <v>101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60"/>
      <c r="B404" s="161"/>
      <c r="C404" s="262" t="s">
        <v>499</v>
      </c>
      <c r="D404" s="263"/>
      <c r="E404" s="263"/>
      <c r="F404" s="263"/>
      <c r="G404" s="2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3"/>
      <c r="V404" s="163"/>
      <c r="W404" s="163"/>
      <c r="X404" s="163"/>
      <c r="Y404" s="153"/>
      <c r="Z404" s="153"/>
      <c r="AA404" s="153"/>
      <c r="AB404" s="153"/>
      <c r="AC404" s="153"/>
      <c r="AD404" s="153"/>
      <c r="AE404" s="153"/>
      <c r="AF404" s="153"/>
      <c r="AG404" s="153" t="s">
        <v>107</v>
      </c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ht="33.75" outlineLevel="1" x14ac:dyDescent="0.2">
      <c r="A405" s="177">
        <v>170</v>
      </c>
      <c r="B405" s="178" t="s">
        <v>500</v>
      </c>
      <c r="C405" s="196" t="s">
        <v>501</v>
      </c>
      <c r="D405" s="179" t="s">
        <v>104</v>
      </c>
      <c r="E405" s="180">
        <v>5</v>
      </c>
      <c r="F405" s="181"/>
      <c r="G405" s="182">
        <f>ROUND(E405*F405,2)</f>
        <v>0</v>
      </c>
      <c r="H405" s="181"/>
      <c r="I405" s="182">
        <f>ROUND(E405*H405,2)</f>
        <v>0</v>
      </c>
      <c r="J405" s="181"/>
      <c r="K405" s="182">
        <f>ROUND(E405*J405,2)</f>
        <v>0</v>
      </c>
      <c r="L405" s="182">
        <v>21</v>
      </c>
      <c r="M405" s="182">
        <f>G405*(1+L405/100)</f>
        <v>0</v>
      </c>
      <c r="N405" s="182">
        <v>3.2559999999999999E-2</v>
      </c>
      <c r="O405" s="182">
        <f>ROUND(E405*N405,2)</f>
        <v>0.16</v>
      </c>
      <c r="P405" s="182">
        <v>0</v>
      </c>
      <c r="Q405" s="182">
        <f>ROUND(E405*P405,2)</f>
        <v>0</v>
      </c>
      <c r="R405" s="182" t="s">
        <v>134</v>
      </c>
      <c r="S405" s="182" t="s">
        <v>99</v>
      </c>
      <c r="T405" s="183" t="s">
        <v>99</v>
      </c>
      <c r="U405" s="163">
        <v>0.94499999999999995</v>
      </c>
      <c r="V405" s="163">
        <f>ROUND(E405*U405,2)</f>
        <v>4.7300000000000004</v>
      </c>
      <c r="W405" s="163"/>
      <c r="X405" s="163" t="s">
        <v>100</v>
      </c>
      <c r="Y405" s="153"/>
      <c r="Z405" s="153"/>
      <c r="AA405" s="153"/>
      <c r="AB405" s="153"/>
      <c r="AC405" s="153"/>
      <c r="AD405" s="153"/>
      <c r="AE405" s="153"/>
      <c r="AF405" s="153"/>
      <c r="AG405" s="153" t="s">
        <v>101</v>
      </c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">
      <c r="A406" s="160"/>
      <c r="B406" s="161"/>
      <c r="C406" s="262" t="s">
        <v>499</v>
      </c>
      <c r="D406" s="263"/>
      <c r="E406" s="263"/>
      <c r="F406" s="263"/>
      <c r="G406" s="263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63"/>
      <c r="Y406" s="153"/>
      <c r="Z406" s="153"/>
      <c r="AA406" s="153"/>
      <c r="AB406" s="153"/>
      <c r="AC406" s="153"/>
      <c r="AD406" s="153"/>
      <c r="AE406" s="153"/>
      <c r="AF406" s="153"/>
      <c r="AG406" s="153" t="s">
        <v>107</v>
      </c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ht="33.75" outlineLevel="1" x14ac:dyDescent="0.2">
      <c r="A407" s="177">
        <v>171</v>
      </c>
      <c r="B407" s="178" t="s">
        <v>502</v>
      </c>
      <c r="C407" s="196" t="s">
        <v>503</v>
      </c>
      <c r="D407" s="179" t="s">
        <v>104</v>
      </c>
      <c r="E407" s="180">
        <v>7</v>
      </c>
      <c r="F407" s="181"/>
      <c r="G407" s="182">
        <f>ROUND(E407*F407,2)</f>
        <v>0</v>
      </c>
      <c r="H407" s="181"/>
      <c r="I407" s="182">
        <f>ROUND(E407*H407,2)</f>
        <v>0</v>
      </c>
      <c r="J407" s="181"/>
      <c r="K407" s="182">
        <f>ROUND(E407*J407,2)</f>
        <v>0</v>
      </c>
      <c r="L407" s="182">
        <v>21</v>
      </c>
      <c r="M407" s="182">
        <f>G407*(1+L407/100)</f>
        <v>0</v>
      </c>
      <c r="N407" s="182">
        <v>4.07E-2</v>
      </c>
      <c r="O407" s="182">
        <f>ROUND(E407*N407,2)</f>
        <v>0.28000000000000003</v>
      </c>
      <c r="P407" s="182">
        <v>0</v>
      </c>
      <c r="Q407" s="182">
        <f>ROUND(E407*P407,2)</f>
        <v>0</v>
      </c>
      <c r="R407" s="182" t="s">
        <v>134</v>
      </c>
      <c r="S407" s="182" t="s">
        <v>99</v>
      </c>
      <c r="T407" s="183" t="s">
        <v>99</v>
      </c>
      <c r="U407" s="163">
        <v>0.95299999999999996</v>
      </c>
      <c r="V407" s="163">
        <f>ROUND(E407*U407,2)</f>
        <v>6.67</v>
      </c>
      <c r="W407" s="163"/>
      <c r="X407" s="163" t="s">
        <v>100</v>
      </c>
      <c r="Y407" s="153"/>
      <c r="Z407" s="153"/>
      <c r="AA407" s="153"/>
      <c r="AB407" s="153"/>
      <c r="AC407" s="153"/>
      <c r="AD407" s="153"/>
      <c r="AE407" s="153"/>
      <c r="AF407" s="153"/>
      <c r="AG407" s="153" t="s">
        <v>101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">
      <c r="A408" s="160"/>
      <c r="B408" s="161"/>
      <c r="C408" s="262" t="s">
        <v>490</v>
      </c>
      <c r="D408" s="263"/>
      <c r="E408" s="263"/>
      <c r="F408" s="263"/>
      <c r="G408" s="2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63"/>
      <c r="Y408" s="153"/>
      <c r="Z408" s="153"/>
      <c r="AA408" s="153"/>
      <c r="AB408" s="153"/>
      <c r="AC408" s="153"/>
      <c r="AD408" s="153"/>
      <c r="AE408" s="153"/>
      <c r="AF408" s="153"/>
      <c r="AG408" s="153" t="s">
        <v>107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ht="33.75" outlineLevel="1" x14ac:dyDescent="0.2">
      <c r="A409" s="177">
        <v>172</v>
      </c>
      <c r="B409" s="178" t="s">
        <v>504</v>
      </c>
      <c r="C409" s="196" t="s">
        <v>505</v>
      </c>
      <c r="D409" s="179" t="s">
        <v>104</v>
      </c>
      <c r="E409" s="180">
        <v>3</v>
      </c>
      <c r="F409" s="181"/>
      <c r="G409" s="182">
        <f>ROUND(E409*F409,2)</f>
        <v>0</v>
      </c>
      <c r="H409" s="181"/>
      <c r="I409" s="182">
        <f>ROUND(E409*H409,2)</f>
        <v>0</v>
      </c>
      <c r="J409" s="181"/>
      <c r="K409" s="182">
        <f>ROUND(E409*J409,2)</f>
        <v>0</v>
      </c>
      <c r="L409" s="182">
        <v>21</v>
      </c>
      <c r="M409" s="182">
        <f>G409*(1+L409/100)</f>
        <v>0</v>
      </c>
      <c r="N409" s="182">
        <v>4.8840000000000001E-2</v>
      </c>
      <c r="O409" s="182">
        <f>ROUND(E409*N409,2)</f>
        <v>0.15</v>
      </c>
      <c r="P409" s="182">
        <v>0</v>
      </c>
      <c r="Q409" s="182">
        <f>ROUND(E409*P409,2)</f>
        <v>0</v>
      </c>
      <c r="R409" s="182" t="s">
        <v>134</v>
      </c>
      <c r="S409" s="182" t="s">
        <v>99</v>
      </c>
      <c r="T409" s="183" t="s">
        <v>99</v>
      </c>
      <c r="U409" s="163">
        <v>1</v>
      </c>
      <c r="V409" s="163">
        <f>ROUND(E409*U409,2)</f>
        <v>3</v>
      </c>
      <c r="W409" s="163"/>
      <c r="X409" s="163" t="s">
        <v>100</v>
      </c>
      <c r="Y409" s="153"/>
      <c r="Z409" s="153"/>
      <c r="AA409" s="153"/>
      <c r="AB409" s="153"/>
      <c r="AC409" s="153"/>
      <c r="AD409" s="153"/>
      <c r="AE409" s="153"/>
      <c r="AF409" s="153"/>
      <c r="AG409" s="153" t="s">
        <v>101</v>
      </c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60"/>
      <c r="B410" s="161"/>
      <c r="C410" s="262" t="s">
        <v>499</v>
      </c>
      <c r="D410" s="263"/>
      <c r="E410" s="263"/>
      <c r="F410" s="263"/>
      <c r="G410" s="263"/>
      <c r="H410" s="163"/>
      <c r="I410" s="163"/>
      <c r="J410" s="163"/>
      <c r="K410" s="163"/>
      <c r="L410" s="163"/>
      <c r="M410" s="163"/>
      <c r="N410" s="163"/>
      <c r="O410" s="163"/>
      <c r="P410" s="163"/>
      <c r="Q410" s="163"/>
      <c r="R410" s="163"/>
      <c r="S410" s="163"/>
      <c r="T410" s="163"/>
      <c r="U410" s="163"/>
      <c r="V410" s="163"/>
      <c r="W410" s="163"/>
      <c r="X410" s="163"/>
      <c r="Y410" s="153"/>
      <c r="Z410" s="153"/>
      <c r="AA410" s="153"/>
      <c r="AB410" s="153"/>
      <c r="AC410" s="153"/>
      <c r="AD410" s="153"/>
      <c r="AE410" s="153"/>
      <c r="AF410" s="153"/>
      <c r="AG410" s="153" t="s">
        <v>107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ht="33.75" outlineLevel="1" x14ac:dyDescent="0.2">
      <c r="A411" s="177">
        <v>173</v>
      </c>
      <c r="B411" s="178" t="s">
        <v>506</v>
      </c>
      <c r="C411" s="196" t="s">
        <v>507</v>
      </c>
      <c r="D411" s="179" t="s">
        <v>104</v>
      </c>
      <c r="E411" s="180">
        <v>3</v>
      </c>
      <c r="F411" s="181"/>
      <c r="G411" s="182">
        <f>ROUND(E411*F411,2)</f>
        <v>0</v>
      </c>
      <c r="H411" s="181"/>
      <c r="I411" s="182">
        <f>ROUND(E411*H411,2)</f>
        <v>0</v>
      </c>
      <c r="J411" s="181"/>
      <c r="K411" s="182">
        <f>ROUND(E411*J411,2)</f>
        <v>0</v>
      </c>
      <c r="L411" s="182">
        <v>21</v>
      </c>
      <c r="M411" s="182">
        <f>G411*(1+L411/100)</f>
        <v>0</v>
      </c>
      <c r="N411" s="182">
        <v>5.6980000000000003E-2</v>
      </c>
      <c r="O411" s="182">
        <f>ROUND(E411*N411,2)</f>
        <v>0.17</v>
      </c>
      <c r="P411" s="182">
        <v>0</v>
      </c>
      <c r="Q411" s="182">
        <f>ROUND(E411*P411,2)</f>
        <v>0</v>
      </c>
      <c r="R411" s="182" t="s">
        <v>134</v>
      </c>
      <c r="S411" s="182" t="s">
        <v>99</v>
      </c>
      <c r="T411" s="183" t="s">
        <v>99</v>
      </c>
      <c r="U411" s="163">
        <v>1.008</v>
      </c>
      <c r="V411" s="163">
        <f>ROUND(E411*U411,2)</f>
        <v>3.02</v>
      </c>
      <c r="W411" s="163"/>
      <c r="X411" s="163" t="s">
        <v>100</v>
      </c>
      <c r="Y411" s="153"/>
      <c r="Z411" s="153"/>
      <c r="AA411" s="153"/>
      <c r="AB411" s="153"/>
      <c r="AC411" s="153"/>
      <c r="AD411" s="153"/>
      <c r="AE411" s="153"/>
      <c r="AF411" s="153"/>
      <c r="AG411" s="153" t="s">
        <v>101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outlineLevel="1" x14ac:dyDescent="0.2">
      <c r="A412" s="160"/>
      <c r="B412" s="161"/>
      <c r="C412" s="262" t="s">
        <v>499</v>
      </c>
      <c r="D412" s="263"/>
      <c r="E412" s="263"/>
      <c r="F412" s="263"/>
      <c r="G412" s="263"/>
      <c r="H412" s="163"/>
      <c r="I412" s="163"/>
      <c r="J412" s="163"/>
      <c r="K412" s="163"/>
      <c r="L412" s="163"/>
      <c r="M412" s="163"/>
      <c r="N412" s="163"/>
      <c r="O412" s="163"/>
      <c r="P412" s="163"/>
      <c r="Q412" s="163"/>
      <c r="R412" s="163"/>
      <c r="S412" s="163"/>
      <c r="T412" s="163"/>
      <c r="U412" s="163"/>
      <c r="V412" s="163"/>
      <c r="W412" s="163"/>
      <c r="X412" s="163"/>
      <c r="Y412" s="153"/>
      <c r="Z412" s="153"/>
      <c r="AA412" s="153"/>
      <c r="AB412" s="153"/>
      <c r="AC412" s="153"/>
      <c r="AD412" s="153"/>
      <c r="AE412" s="153"/>
      <c r="AF412" s="153"/>
      <c r="AG412" s="153" t="s">
        <v>107</v>
      </c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84">
        <v>174</v>
      </c>
      <c r="B413" s="185" t="s">
        <v>508</v>
      </c>
      <c r="C413" s="195" t="s">
        <v>509</v>
      </c>
      <c r="D413" s="186" t="s">
        <v>104</v>
      </c>
      <c r="E413" s="187">
        <v>111</v>
      </c>
      <c r="F413" s="188"/>
      <c r="G413" s="189">
        <f>ROUND(E413*F413,2)</f>
        <v>0</v>
      </c>
      <c r="H413" s="188"/>
      <c r="I413" s="189">
        <f>ROUND(E413*H413,2)</f>
        <v>0</v>
      </c>
      <c r="J413" s="188"/>
      <c r="K413" s="189">
        <f>ROUND(E413*J413,2)</f>
        <v>0</v>
      </c>
      <c r="L413" s="189">
        <v>21</v>
      </c>
      <c r="M413" s="189">
        <f>G413*(1+L413/100)</f>
        <v>0</v>
      </c>
      <c r="N413" s="189">
        <v>0</v>
      </c>
      <c r="O413" s="189">
        <f>ROUND(E413*N413,2)</f>
        <v>0</v>
      </c>
      <c r="P413" s="189">
        <v>0</v>
      </c>
      <c r="Q413" s="189">
        <f>ROUND(E413*P413,2)</f>
        <v>0</v>
      </c>
      <c r="R413" s="189" t="s">
        <v>134</v>
      </c>
      <c r="S413" s="189" t="s">
        <v>99</v>
      </c>
      <c r="T413" s="190" t="s">
        <v>99</v>
      </c>
      <c r="U413" s="163">
        <v>0.33500000000000002</v>
      </c>
      <c r="V413" s="163">
        <f>ROUND(E413*U413,2)</f>
        <v>37.19</v>
      </c>
      <c r="W413" s="163"/>
      <c r="X413" s="163" t="s">
        <v>100</v>
      </c>
      <c r="Y413" s="153"/>
      <c r="Z413" s="153"/>
      <c r="AA413" s="153"/>
      <c r="AB413" s="153"/>
      <c r="AC413" s="153"/>
      <c r="AD413" s="153"/>
      <c r="AE413" s="153"/>
      <c r="AF413" s="153"/>
      <c r="AG413" s="153" t="s">
        <v>101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">
      <c r="A414" s="184">
        <v>175</v>
      </c>
      <c r="B414" s="185" t="s">
        <v>510</v>
      </c>
      <c r="C414" s="195" t="s">
        <v>511</v>
      </c>
      <c r="D414" s="186" t="s">
        <v>104</v>
      </c>
      <c r="E414" s="187">
        <v>446</v>
      </c>
      <c r="F414" s="188"/>
      <c r="G414" s="189">
        <f>ROUND(E414*F414,2)</f>
        <v>0</v>
      </c>
      <c r="H414" s="188"/>
      <c r="I414" s="189">
        <f>ROUND(E414*H414,2)</f>
        <v>0</v>
      </c>
      <c r="J414" s="188"/>
      <c r="K414" s="189">
        <f>ROUND(E414*J414,2)</f>
        <v>0</v>
      </c>
      <c r="L414" s="189">
        <v>21</v>
      </c>
      <c r="M414" s="189">
        <f>G414*(1+L414/100)</f>
        <v>0</v>
      </c>
      <c r="N414" s="189">
        <v>0</v>
      </c>
      <c r="O414" s="189">
        <f>ROUND(E414*N414,2)</f>
        <v>0</v>
      </c>
      <c r="P414" s="189">
        <v>0</v>
      </c>
      <c r="Q414" s="189">
        <f>ROUND(E414*P414,2)</f>
        <v>0</v>
      </c>
      <c r="R414" s="189" t="s">
        <v>134</v>
      </c>
      <c r="S414" s="189" t="s">
        <v>99</v>
      </c>
      <c r="T414" s="190" t="s">
        <v>99</v>
      </c>
      <c r="U414" s="163">
        <v>0.61699999999999999</v>
      </c>
      <c r="V414" s="163">
        <f>ROUND(E414*U414,2)</f>
        <v>275.18</v>
      </c>
      <c r="W414" s="163"/>
      <c r="X414" s="163" t="s">
        <v>100</v>
      </c>
      <c r="Y414" s="153"/>
      <c r="Z414" s="153"/>
      <c r="AA414" s="153"/>
      <c r="AB414" s="153"/>
      <c r="AC414" s="153"/>
      <c r="AD414" s="153"/>
      <c r="AE414" s="153"/>
      <c r="AF414" s="153"/>
      <c r="AG414" s="153" t="s">
        <v>101</v>
      </c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ht="22.5" outlineLevel="1" x14ac:dyDescent="0.2">
      <c r="A415" s="177">
        <v>176</v>
      </c>
      <c r="B415" s="178" t="s">
        <v>512</v>
      </c>
      <c r="C415" s="196" t="s">
        <v>513</v>
      </c>
      <c r="D415" s="179" t="s">
        <v>104</v>
      </c>
      <c r="E415" s="180">
        <v>41</v>
      </c>
      <c r="F415" s="181"/>
      <c r="G415" s="182">
        <f>ROUND(E415*F415,2)</f>
        <v>0</v>
      </c>
      <c r="H415" s="181"/>
      <c r="I415" s="182">
        <f>ROUND(E415*H415,2)</f>
        <v>0</v>
      </c>
      <c r="J415" s="181"/>
      <c r="K415" s="182">
        <f>ROUND(E415*J415,2)</f>
        <v>0</v>
      </c>
      <c r="L415" s="182">
        <v>21</v>
      </c>
      <c r="M415" s="182">
        <f>G415*(1+L415/100)</f>
        <v>0</v>
      </c>
      <c r="N415" s="182">
        <v>0</v>
      </c>
      <c r="O415" s="182">
        <f>ROUND(E415*N415,2)</f>
        <v>0</v>
      </c>
      <c r="P415" s="182">
        <v>0</v>
      </c>
      <c r="Q415" s="182">
        <f>ROUND(E415*P415,2)</f>
        <v>0</v>
      </c>
      <c r="R415" s="182" t="s">
        <v>134</v>
      </c>
      <c r="S415" s="182" t="s">
        <v>99</v>
      </c>
      <c r="T415" s="183" t="s">
        <v>99</v>
      </c>
      <c r="U415" s="163">
        <v>1.0009999999999999</v>
      </c>
      <c r="V415" s="163">
        <f>ROUND(E415*U415,2)</f>
        <v>41.04</v>
      </c>
      <c r="W415" s="163"/>
      <c r="X415" s="163" t="s">
        <v>100</v>
      </c>
      <c r="Y415" s="153"/>
      <c r="Z415" s="153"/>
      <c r="AA415" s="153"/>
      <c r="AB415" s="153"/>
      <c r="AC415" s="153"/>
      <c r="AD415" s="153"/>
      <c r="AE415" s="153"/>
      <c r="AF415" s="153"/>
      <c r="AG415" s="153" t="s">
        <v>101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 x14ac:dyDescent="0.2">
      <c r="A416" s="160"/>
      <c r="B416" s="161"/>
      <c r="C416" s="197" t="s">
        <v>514</v>
      </c>
      <c r="D416" s="168"/>
      <c r="E416" s="169"/>
      <c r="F416" s="163"/>
      <c r="G416" s="163"/>
      <c r="H416" s="163"/>
      <c r="I416" s="163"/>
      <c r="J416" s="163"/>
      <c r="K416" s="163"/>
      <c r="L416" s="163"/>
      <c r="M416" s="163"/>
      <c r="N416" s="163"/>
      <c r="O416" s="163"/>
      <c r="P416" s="163"/>
      <c r="Q416" s="163"/>
      <c r="R416" s="163"/>
      <c r="S416" s="163"/>
      <c r="T416" s="163"/>
      <c r="U416" s="163"/>
      <c r="V416" s="163"/>
      <c r="W416" s="163"/>
      <c r="X416" s="163"/>
      <c r="Y416" s="153"/>
      <c r="Z416" s="153"/>
      <c r="AA416" s="153"/>
      <c r="AB416" s="153"/>
      <c r="AC416" s="153"/>
      <c r="AD416" s="153"/>
      <c r="AE416" s="153"/>
      <c r="AF416" s="153"/>
      <c r="AG416" s="153" t="s">
        <v>115</v>
      </c>
      <c r="AH416" s="153">
        <v>0</v>
      </c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 x14ac:dyDescent="0.2">
      <c r="A417" s="160"/>
      <c r="B417" s="161"/>
      <c r="C417" s="197" t="s">
        <v>515</v>
      </c>
      <c r="D417" s="168"/>
      <c r="E417" s="169">
        <v>23</v>
      </c>
      <c r="F417" s="163"/>
      <c r="G417" s="163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3"/>
      <c r="X417" s="163"/>
      <c r="Y417" s="153"/>
      <c r="Z417" s="153"/>
      <c r="AA417" s="153"/>
      <c r="AB417" s="153"/>
      <c r="AC417" s="153"/>
      <c r="AD417" s="153"/>
      <c r="AE417" s="153"/>
      <c r="AF417" s="153"/>
      <c r="AG417" s="153" t="s">
        <v>115</v>
      </c>
      <c r="AH417" s="153">
        <v>0</v>
      </c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 x14ac:dyDescent="0.2">
      <c r="A418" s="160"/>
      <c r="B418" s="161"/>
      <c r="C418" s="197" t="s">
        <v>516</v>
      </c>
      <c r="D418" s="168"/>
      <c r="E418" s="169">
        <v>17</v>
      </c>
      <c r="F418" s="163"/>
      <c r="G418" s="163"/>
      <c r="H418" s="163"/>
      <c r="I418" s="163"/>
      <c r="J418" s="163"/>
      <c r="K418" s="163"/>
      <c r="L418" s="163"/>
      <c r="M418" s="163"/>
      <c r="N418" s="163"/>
      <c r="O418" s="163"/>
      <c r="P418" s="163"/>
      <c r="Q418" s="163"/>
      <c r="R418" s="163"/>
      <c r="S418" s="163"/>
      <c r="T418" s="163"/>
      <c r="U418" s="163"/>
      <c r="V418" s="163"/>
      <c r="W418" s="163"/>
      <c r="X418" s="163"/>
      <c r="Y418" s="153"/>
      <c r="Z418" s="153"/>
      <c r="AA418" s="153"/>
      <c r="AB418" s="153"/>
      <c r="AC418" s="153"/>
      <c r="AD418" s="153"/>
      <c r="AE418" s="153"/>
      <c r="AF418" s="153"/>
      <c r="AG418" s="153" t="s">
        <v>115</v>
      </c>
      <c r="AH418" s="153">
        <v>0</v>
      </c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 x14ac:dyDescent="0.2">
      <c r="A419" s="160"/>
      <c r="B419" s="161"/>
      <c r="C419" s="197" t="s">
        <v>517</v>
      </c>
      <c r="D419" s="168"/>
      <c r="E419" s="169">
        <v>1</v>
      </c>
      <c r="F419" s="163"/>
      <c r="G419" s="163"/>
      <c r="H419" s="163"/>
      <c r="I419" s="163"/>
      <c r="J419" s="163"/>
      <c r="K419" s="163"/>
      <c r="L419" s="163"/>
      <c r="M419" s="163"/>
      <c r="N419" s="163"/>
      <c r="O419" s="163"/>
      <c r="P419" s="163"/>
      <c r="Q419" s="163"/>
      <c r="R419" s="163"/>
      <c r="S419" s="163"/>
      <c r="T419" s="163"/>
      <c r="U419" s="163"/>
      <c r="V419" s="163"/>
      <c r="W419" s="163"/>
      <c r="X419" s="163"/>
      <c r="Y419" s="153"/>
      <c r="Z419" s="153"/>
      <c r="AA419" s="153"/>
      <c r="AB419" s="153"/>
      <c r="AC419" s="153"/>
      <c r="AD419" s="153"/>
      <c r="AE419" s="153"/>
      <c r="AF419" s="153"/>
      <c r="AG419" s="153" t="s">
        <v>115</v>
      </c>
      <c r="AH419" s="153">
        <v>0</v>
      </c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ht="22.5" outlineLevel="1" x14ac:dyDescent="0.2">
      <c r="A420" s="177">
        <v>177</v>
      </c>
      <c r="B420" s="178" t="s">
        <v>518</v>
      </c>
      <c r="C420" s="196" t="s">
        <v>519</v>
      </c>
      <c r="D420" s="179" t="s">
        <v>104</v>
      </c>
      <c r="E420" s="180">
        <v>22</v>
      </c>
      <c r="F420" s="181"/>
      <c r="G420" s="182">
        <f>ROUND(E420*F420,2)</f>
        <v>0</v>
      </c>
      <c r="H420" s="181"/>
      <c r="I420" s="182">
        <f>ROUND(E420*H420,2)</f>
        <v>0</v>
      </c>
      <c r="J420" s="181"/>
      <c r="K420" s="182">
        <f>ROUND(E420*J420,2)</f>
        <v>0</v>
      </c>
      <c r="L420" s="182">
        <v>21</v>
      </c>
      <c r="M420" s="182">
        <f>G420*(1+L420/100)</f>
        <v>0</v>
      </c>
      <c r="N420" s="182">
        <v>0</v>
      </c>
      <c r="O420" s="182">
        <f>ROUND(E420*N420,2)</f>
        <v>0</v>
      </c>
      <c r="P420" s="182">
        <v>0</v>
      </c>
      <c r="Q420" s="182">
        <f>ROUND(E420*P420,2)</f>
        <v>0</v>
      </c>
      <c r="R420" s="182" t="s">
        <v>134</v>
      </c>
      <c r="S420" s="182" t="s">
        <v>99</v>
      </c>
      <c r="T420" s="183" t="s">
        <v>99</v>
      </c>
      <c r="U420" s="163">
        <v>1.3169999999999999</v>
      </c>
      <c r="V420" s="163">
        <f>ROUND(E420*U420,2)</f>
        <v>28.97</v>
      </c>
      <c r="W420" s="163"/>
      <c r="X420" s="163" t="s">
        <v>100</v>
      </c>
      <c r="Y420" s="153"/>
      <c r="Z420" s="153"/>
      <c r="AA420" s="153"/>
      <c r="AB420" s="153"/>
      <c r="AC420" s="153"/>
      <c r="AD420" s="153"/>
      <c r="AE420" s="153"/>
      <c r="AF420" s="153"/>
      <c r="AG420" s="153" t="s">
        <v>101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 x14ac:dyDescent="0.2">
      <c r="A421" s="160"/>
      <c r="B421" s="161"/>
      <c r="C421" s="197" t="s">
        <v>520</v>
      </c>
      <c r="D421" s="168"/>
      <c r="E421" s="169"/>
      <c r="F421" s="163"/>
      <c r="G421" s="163"/>
      <c r="H421" s="163"/>
      <c r="I421" s="163"/>
      <c r="J421" s="163"/>
      <c r="K421" s="163"/>
      <c r="L421" s="163"/>
      <c r="M421" s="163"/>
      <c r="N421" s="163"/>
      <c r="O421" s="163"/>
      <c r="P421" s="163"/>
      <c r="Q421" s="163"/>
      <c r="R421" s="163"/>
      <c r="S421" s="163"/>
      <c r="T421" s="163"/>
      <c r="U421" s="163"/>
      <c r="V421" s="163"/>
      <c r="W421" s="163"/>
      <c r="X421" s="163"/>
      <c r="Y421" s="153"/>
      <c r="Z421" s="153"/>
      <c r="AA421" s="153"/>
      <c r="AB421" s="153"/>
      <c r="AC421" s="153"/>
      <c r="AD421" s="153"/>
      <c r="AE421" s="153"/>
      <c r="AF421" s="153"/>
      <c r="AG421" s="153" t="s">
        <v>115</v>
      </c>
      <c r="AH421" s="153">
        <v>0</v>
      </c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">
      <c r="A422" s="160"/>
      <c r="B422" s="161"/>
      <c r="C422" s="197" t="s">
        <v>521</v>
      </c>
      <c r="D422" s="168"/>
      <c r="E422" s="169">
        <v>1</v>
      </c>
      <c r="F422" s="163"/>
      <c r="G422" s="163"/>
      <c r="H422" s="163"/>
      <c r="I422" s="163"/>
      <c r="J422" s="163"/>
      <c r="K422" s="163"/>
      <c r="L422" s="163"/>
      <c r="M422" s="163"/>
      <c r="N422" s="163"/>
      <c r="O422" s="163"/>
      <c r="P422" s="163"/>
      <c r="Q422" s="163"/>
      <c r="R422" s="163"/>
      <c r="S422" s="163"/>
      <c r="T422" s="163"/>
      <c r="U422" s="163"/>
      <c r="V422" s="163"/>
      <c r="W422" s="163"/>
      <c r="X422" s="163"/>
      <c r="Y422" s="153"/>
      <c r="Z422" s="153"/>
      <c r="AA422" s="153"/>
      <c r="AB422" s="153"/>
      <c r="AC422" s="153"/>
      <c r="AD422" s="153"/>
      <c r="AE422" s="153"/>
      <c r="AF422" s="153"/>
      <c r="AG422" s="153" t="s">
        <v>115</v>
      </c>
      <c r="AH422" s="153">
        <v>0</v>
      </c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">
      <c r="A423" s="160"/>
      <c r="B423" s="161"/>
      <c r="C423" s="197" t="s">
        <v>522</v>
      </c>
      <c r="D423" s="168"/>
      <c r="E423" s="169">
        <v>18</v>
      </c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  <c r="T423" s="163"/>
      <c r="U423" s="163"/>
      <c r="V423" s="163"/>
      <c r="W423" s="163"/>
      <c r="X423" s="163"/>
      <c r="Y423" s="153"/>
      <c r="Z423" s="153"/>
      <c r="AA423" s="153"/>
      <c r="AB423" s="153"/>
      <c r="AC423" s="153"/>
      <c r="AD423" s="153"/>
      <c r="AE423" s="153"/>
      <c r="AF423" s="153"/>
      <c r="AG423" s="153" t="s">
        <v>115</v>
      </c>
      <c r="AH423" s="153">
        <v>0</v>
      </c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">
      <c r="A424" s="160"/>
      <c r="B424" s="161"/>
      <c r="C424" s="197" t="s">
        <v>523</v>
      </c>
      <c r="D424" s="168"/>
      <c r="E424" s="169">
        <v>3</v>
      </c>
      <c r="F424" s="163"/>
      <c r="G424" s="163"/>
      <c r="H424" s="163"/>
      <c r="I424" s="163"/>
      <c r="J424" s="163"/>
      <c r="K424" s="163"/>
      <c r="L424" s="163"/>
      <c r="M424" s="163"/>
      <c r="N424" s="163"/>
      <c r="O424" s="163"/>
      <c r="P424" s="163"/>
      <c r="Q424" s="163"/>
      <c r="R424" s="163"/>
      <c r="S424" s="163"/>
      <c r="T424" s="163"/>
      <c r="U424" s="163"/>
      <c r="V424" s="163"/>
      <c r="W424" s="163"/>
      <c r="X424" s="163"/>
      <c r="Y424" s="153"/>
      <c r="Z424" s="153"/>
      <c r="AA424" s="153"/>
      <c r="AB424" s="153"/>
      <c r="AC424" s="153"/>
      <c r="AD424" s="153"/>
      <c r="AE424" s="153"/>
      <c r="AF424" s="153"/>
      <c r="AG424" s="153" t="s">
        <v>115</v>
      </c>
      <c r="AH424" s="153">
        <v>0</v>
      </c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ht="33.75" outlineLevel="1" x14ac:dyDescent="0.2">
      <c r="A425" s="177">
        <v>178</v>
      </c>
      <c r="B425" s="178" t="s">
        <v>524</v>
      </c>
      <c r="C425" s="196" t="s">
        <v>525</v>
      </c>
      <c r="D425" s="179" t="s">
        <v>104</v>
      </c>
      <c r="E425" s="180">
        <v>4</v>
      </c>
      <c r="F425" s="181"/>
      <c r="G425" s="182">
        <f>ROUND(E425*F425,2)</f>
        <v>0</v>
      </c>
      <c r="H425" s="181"/>
      <c r="I425" s="182">
        <f>ROUND(E425*H425,2)</f>
        <v>0</v>
      </c>
      <c r="J425" s="181"/>
      <c r="K425" s="182">
        <f>ROUND(E425*J425,2)</f>
        <v>0</v>
      </c>
      <c r="L425" s="182">
        <v>21</v>
      </c>
      <c r="M425" s="182">
        <f>G425*(1+L425/100)</f>
        <v>0</v>
      </c>
      <c r="N425" s="182">
        <v>1.6500000000000001E-2</v>
      </c>
      <c r="O425" s="182">
        <f>ROUND(E425*N425,2)</f>
        <v>7.0000000000000007E-2</v>
      </c>
      <c r="P425" s="182">
        <v>0</v>
      </c>
      <c r="Q425" s="182">
        <f>ROUND(E425*P425,2)</f>
        <v>0</v>
      </c>
      <c r="R425" s="182" t="s">
        <v>134</v>
      </c>
      <c r="S425" s="182" t="s">
        <v>99</v>
      </c>
      <c r="T425" s="183" t="s">
        <v>99</v>
      </c>
      <c r="U425" s="163">
        <v>0.96299999999999997</v>
      </c>
      <c r="V425" s="163">
        <f>ROUND(E425*U425,2)</f>
        <v>3.85</v>
      </c>
      <c r="W425" s="163"/>
      <c r="X425" s="163" t="s">
        <v>100</v>
      </c>
      <c r="Y425" s="153"/>
      <c r="Z425" s="153"/>
      <c r="AA425" s="153"/>
      <c r="AB425" s="153"/>
      <c r="AC425" s="153"/>
      <c r="AD425" s="153"/>
      <c r="AE425" s="153"/>
      <c r="AF425" s="153"/>
      <c r="AG425" s="153" t="s">
        <v>101</v>
      </c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 ht="33.75" outlineLevel="1" x14ac:dyDescent="0.2">
      <c r="A426" s="160"/>
      <c r="B426" s="161"/>
      <c r="C426" s="262" t="s">
        <v>526</v>
      </c>
      <c r="D426" s="263"/>
      <c r="E426" s="263"/>
      <c r="F426" s="263"/>
      <c r="G426" s="263"/>
      <c r="H426" s="163"/>
      <c r="I426" s="163"/>
      <c r="J426" s="163"/>
      <c r="K426" s="163"/>
      <c r="L426" s="163"/>
      <c r="M426" s="163"/>
      <c r="N426" s="163"/>
      <c r="O426" s="163"/>
      <c r="P426" s="163"/>
      <c r="Q426" s="163"/>
      <c r="R426" s="163"/>
      <c r="S426" s="163"/>
      <c r="T426" s="163"/>
      <c r="U426" s="163"/>
      <c r="V426" s="163"/>
      <c r="W426" s="163"/>
      <c r="X426" s="163"/>
      <c r="Y426" s="153"/>
      <c r="Z426" s="153"/>
      <c r="AA426" s="153"/>
      <c r="AB426" s="153"/>
      <c r="AC426" s="153"/>
      <c r="AD426" s="153"/>
      <c r="AE426" s="153"/>
      <c r="AF426" s="153"/>
      <c r="AG426" s="153" t="s">
        <v>107</v>
      </c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91" t="str">
        <f>C426</f>
        <v>Trubková otopná tělesa  jsou vyrobena z uzavřených ocelových profilů s průřezem ve tvaru “D” a rovných profilů s kruhovým průřezem. Těleso je upravené pro spodní středové připojení s připojovací roztečí 50 mm. Otopná tělesa jsou dodávaná se sadou pro upevnění na stěnu včetně odvzdušňovací a zaslepovací zátky.</v>
      </c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">
      <c r="A427" s="160"/>
      <c r="B427" s="161"/>
      <c r="C427" s="260" t="s">
        <v>527</v>
      </c>
      <c r="D427" s="261"/>
      <c r="E427" s="261"/>
      <c r="F427" s="261"/>
      <c r="G427" s="261"/>
      <c r="H427" s="163"/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  <c r="T427" s="163"/>
      <c r="U427" s="163"/>
      <c r="V427" s="163"/>
      <c r="W427" s="163"/>
      <c r="X427" s="163"/>
      <c r="Y427" s="153"/>
      <c r="Z427" s="153"/>
      <c r="AA427" s="153"/>
      <c r="AB427" s="153"/>
      <c r="AC427" s="153"/>
      <c r="AD427" s="153"/>
      <c r="AE427" s="153"/>
      <c r="AF427" s="153"/>
      <c r="AG427" s="153" t="s">
        <v>107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ht="22.5" outlineLevel="1" x14ac:dyDescent="0.2">
      <c r="A428" s="177">
        <v>179</v>
      </c>
      <c r="B428" s="178" t="s">
        <v>528</v>
      </c>
      <c r="C428" s="196" t="s">
        <v>529</v>
      </c>
      <c r="D428" s="179" t="s">
        <v>104</v>
      </c>
      <c r="E428" s="180">
        <v>9</v>
      </c>
      <c r="F428" s="181"/>
      <c r="G428" s="182">
        <f>ROUND(E428*F428,2)</f>
        <v>0</v>
      </c>
      <c r="H428" s="181"/>
      <c r="I428" s="182">
        <f>ROUND(E428*H428,2)</f>
        <v>0</v>
      </c>
      <c r="J428" s="181"/>
      <c r="K428" s="182">
        <f>ROUND(E428*J428,2)</f>
        <v>0</v>
      </c>
      <c r="L428" s="182">
        <v>21</v>
      </c>
      <c r="M428" s="182">
        <f>G428*(1+L428/100)</f>
        <v>0</v>
      </c>
      <c r="N428" s="182">
        <v>6.5599999999999999E-3</v>
      </c>
      <c r="O428" s="182">
        <f>ROUND(E428*N428,2)</f>
        <v>0.06</v>
      </c>
      <c r="P428" s="182">
        <v>0</v>
      </c>
      <c r="Q428" s="182">
        <f>ROUND(E428*P428,2)</f>
        <v>0</v>
      </c>
      <c r="R428" s="182" t="s">
        <v>134</v>
      </c>
      <c r="S428" s="182" t="s">
        <v>99</v>
      </c>
      <c r="T428" s="183" t="s">
        <v>99</v>
      </c>
      <c r="U428" s="163">
        <v>0.73</v>
      </c>
      <c r="V428" s="163">
        <f>ROUND(E428*U428,2)</f>
        <v>6.57</v>
      </c>
      <c r="W428" s="163"/>
      <c r="X428" s="163" t="s">
        <v>100</v>
      </c>
      <c r="Y428" s="153"/>
      <c r="Z428" s="153"/>
      <c r="AA428" s="153"/>
      <c r="AB428" s="153"/>
      <c r="AC428" s="153"/>
      <c r="AD428" s="153"/>
      <c r="AE428" s="153"/>
      <c r="AF428" s="153"/>
      <c r="AG428" s="153" t="s">
        <v>101</v>
      </c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ht="33.75" outlineLevel="1" x14ac:dyDescent="0.2">
      <c r="A429" s="160"/>
      <c r="B429" s="161"/>
      <c r="C429" s="262" t="s">
        <v>530</v>
      </c>
      <c r="D429" s="263"/>
      <c r="E429" s="263"/>
      <c r="F429" s="263"/>
      <c r="G429" s="263"/>
      <c r="H429" s="163"/>
      <c r="I429" s="163"/>
      <c r="J429" s="163"/>
      <c r="K429" s="163"/>
      <c r="L429" s="163"/>
      <c r="M429" s="163"/>
      <c r="N429" s="163"/>
      <c r="O429" s="163"/>
      <c r="P429" s="163"/>
      <c r="Q429" s="163"/>
      <c r="R429" s="163"/>
      <c r="S429" s="163"/>
      <c r="T429" s="163"/>
      <c r="U429" s="163"/>
      <c r="V429" s="163"/>
      <c r="W429" s="163"/>
      <c r="X429" s="163"/>
      <c r="Y429" s="153"/>
      <c r="Z429" s="153"/>
      <c r="AA429" s="153"/>
      <c r="AB429" s="153"/>
      <c r="AC429" s="153"/>
      <c r="AD429" s="153"/>
      <c r="AE429" s="153"/>
      <c r="AF429" s="153"/>
      <c r="AG429" s="153" t="s">
        <v>107</v>
      </c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91" t="str">
        <f>C429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29" s="153"/>
      <c r="BC429" s="153"/>
      <c r="BD429" s="153"/>
      <c r="BE429" s="153"/>
      <c r="BF429" s="153"/>
      <c r="BG429" s="153"/>
      <c r="BH429" s="153"/>
    </row>
    <row r="430" spans="1:60" ht="22.5" outlineLevel="1" x14ac:dyDescent="0.2">
      <c r="A430" s="177">
        <v>180</v>
      </c>
      <c r="B430" s="178" t="s">
        <v>531</v>
      </c>
      <c r="C430" s="196" t="s">
        <v>532</v>
      </c>
      <c r="D430" s="179" t="s">
        <v>104</v>
      </c>
      <c r="E430" s="180">
        <v>2</v>
      </c>
      <c r="F430" s="181"/>
      <c r="G430" s="182">
        <f>ROUND(E430*F430,2)</f>
        <v>0</v>
      </c>
      <c r="H430" s="181"/>
      <c r="I430" s="182">
        <f>ROUND(E430*H430,2)</f>
        <v>0</v>
      </c>
      <c r="J430" s="181"/>
      <c r="K430" s="182">
        <f>ROUND(E430*J430,2)</f>
        <v>0</v>
      </c>
      <c r="L430" s="182">
        <v>21</v>
      </c>
      <c r="M430" s="182">
        <f>G430*(1+L430/100)</f>
        <v>0</v>
      </c>
      <c r="N430" s="182">
        <v>7.3800000000000003E-3</v>
      </c>
      <c r="O430" s="182">
        <f>ROUND(E430*N430,2)</f>
        <v>0.01</v>
      </c>
      <c r="P430" s="182">
        <v>0</v>
      </c>
      <c r="Q430" s="182">
        <f>ROUND(E430*P430,2)</f>
        <v>0</v>
      </c>
      <c r="R430" s="182" t="s">
        <v>134</v>
      </c>
      <c r="S430" s="182" t="s">
        <v>99</v>
      </c>
      <c r="T430" s="183" t="s">
        <v>99</v>
      </c>
      <c r="U430" s="163">
        <v>0.73499999999999999</v>
      </c>
      <c r="V430" s="163">
        <f>ROUND(E430*U430,2)</f>
        <v>1.47</v>
      </c>
      <c r="W430" s="163"/>
      <c r="X430" s="163" t="s">
        <v>100</v>
      </c>
      <c r="Y430" s="153"/>
      <c r="Z430" s="153"/>
      <c r="AA430" s="153"/>
      <c r="AB430" s="153"/>
      <c r="AC430" s="153"/>
      <c r="AD430" s="153"/>
      <c r="AE430" s="153"/>
      <c r="AF430" s="153"/>
      <c r="AG430" s="153" t="s">
        <v>101</v>
      </c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ht="33.75" outlineLevel="1" x14ac:dyDescent="0.2">
      <c r="A431" s="160"/>
      <c r="B431" s="161"/>
      <c r="C431" s="262" t="s">
        <v>530</v>
      </c>
      <c r="D431" s="263"/>
      <c r="E431" s="263"/>
      <c r="F431" s="263"/>
      <c r="G431" s="263"/>
      <c r="H431" s="163"/>
      <c r="I431" s="163"/>
      <c r="J431" s="163"/>
      <c r="K431" s="163"/>
      <c r="L431" s="163"/>
      <c r="M431" s="163"/>
      <c r="N431" s="163"/>
      <c r="O431" s="163"/>
      <c r="P431" s="163"/>
      <c r="Q431" s="163"/>
      <c r="R431" s="163"/>
      <c r="S431" s="163"/>
      <c r="T431" s="163"/>
      <c r="U431" s="163"/>
      <c r="V431" s="163"/>
      <c r="W431" s="163"/>
      <c r="X431" s="163"/>
      <c r="Y431" s="153"/>
      <c r="Z431" s="153"/>
      <c r="AA431" s="153"/>
      <c r="AB431" s="153"/>
      <c r="AC431" s="153"/>
      <c r="AD431" s="153"/>
      <c r="AE431" s="153"/>
      <c r="AF431" s="153"/>
      <c r="AG431" s="153" t="s">
        <v>107</v>
      </c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91" t="str">
        <f>C431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31" s="153"/>
      <c r="BC431" s="153"/>
      <c r="BD431" s="153"/>
      <c r="BE431" s="153"/>
      <c r="BF431" s="153"/>
      <c r="BG431" s="153"/>
      <c r="BH431" s="153"/>
    </row>
    <row r="432" spans="1:60" ht="22.5" outlineLevel="1" x14ac:dyDescent="0.2">
      <c r="A432" s="177">
        <v>181</v>
      </c>
      <c r="B432" s="178" t="s">
        <v>533</v>
      </c>
      <c r="C432" s="196" t="s">
        <v>534</v>
      </c>
      <c r="D432" s="179" t="s">
        <v>104</v>
      </c>
      <c r="E432" s="180">
        <v>6</v>
      </c>
      <c r="F432" s="181"/>
      <c r="G432" s="182">
        <f>ROUND(E432*F432,2)</f>
        <v>0</v>
      </c>
      <c r="H432" s="181"/>
      <c r="I432" s="182">
        <f>ROUND(E432*H432,2)</f>
        <v>0</v>
      </c>
      <c r="J432" s="181"/>
      <c r="K432" s="182">
        <f>ROUND(E432*J432,2)</f>
        <v>0</v>
      </c>
      <c r="L432" s="182">
        <v>21</v>
      </c>
      <c r="M432" s="182">
        <f>G432*(1+L432/100)</f>
        <v>0</v>
      </c>
      <c r="N432" s="182">
        <v>9.0200000000000002E-3</v>
      </c>
      <c r="O432" s="182">
        <f>ROUND(E432*N432,2)</f>
        <v>0.05</v>
      </c>
      <c r="P432" s="182">
        <v>0</v>
      </c>
      <c r="Q432" s="182">
        <f>ROUND(E432*P432,2)</f>
        <v>0</v>
      </c>
      <c r="R432" s="182" t="s">
        <v>134</v>
      </c>
      <c r="S432" s="182" t="s">
        <v>99</v>
      </c>
      <c r="T432" s="183" t="s">
        <v>99</v>
      </c>
      <c r="U432" s="163">
        <v>0.78500000000000003</v>
      </c>
      <c r="V432" s="163">
        <f>ROUND(E432*U432,2)</f>
        <v>4.71</v>
      </c>
      <c r="W432" s="163"/>
      <c r="X432" s="163" t="s">
        <v>100</v>
      </c>
      <c r="Y432" s="153"/>
      <c r="Z432" s="153"/>
      <c r="AA432" s="153"/>
      <c r="AB432" s="153"/>
      <c r="AC432" s="153"/>
      <c r="AD432" s="153"/>
      <c r="AE432" s="153"/>
      <c r="AF432" s="153"/>
      <c r="AG432" s="153" t="s">
        <v>101</v>
      </c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</row>
    <row r="433" spans="1:60" ht="33.75" outlineLevel="1" x14ac:dyDescent="0.2">
      <c r="A433" s="160"/>
      <c r="B433" s="161"/>
      <c r="C433" s="262" t="s">
        <v>530</v>
      </c>
      <c r="D433" s="263"/>
      <c r="E433" s="263"/>
      <c r="F433" s="263"/>
      <c r="G433" s="263"/>
      <c r="H433" s="163"/>
      <c r="I433" s="163"/>
      <c r="J433" s="163"/>
      <c r="K433" s="163"/>
      <c r="L433" s="163"/>
      <c r="M433" s="163"/>
      <c r="N433" s="163"/>
      <c r="O433" s="163"/>
      <c r="P433" s="163"/>
      <c r="Q433" s="163"/>
      <c r="R433" s="163"/>
      <c r="S433" s="163"/>
      <c r="T433" s="163"/>
      <c r="U433" s="163"/>
      <c r="V433" s="163"/>
      <c r="W433" s="163"/>
      <c r="X433" s="163"/>
      <c r="Y433" s="153"/>
      <c r="Z433" s="153"/>
      <c r="AA433" s="153"/>
      <c r="AB433" s="153"/>
      <c r="AC433" s="153"/>
      <c r="AD433" s="153"/>
      <c r="AE433" s="153"/>
      <c r="AF433" s="153"/>
      <c r="AG433" s="153" t="s">
        <v>107</v>
      </c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91" t="str">
        <f>C433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33" s="153"/>
      <c r="BC433" s="153"/>
      <c r="BD433" s="153"/>
      <c r="BE433" s="153"/>
      <c r="BF433" s="153"/>
      <c r="BG433" s="153"/>
      <c r="BH433" s="153"/>
    </row>
    <row r="434" spans="1:60" ht="22.5" outlineLevel="1" x14ac:dyDescent="0.2">
      <c r="A434" s="177">
        <v>182</v>
      </c>
      <c r="B434" s="178" t="s">
        <v>535</v>
      </c>
      <c r="C434" s="196" t="s">
        <v>536</v>
      </c>
      <c r="D434" s="179" t="s">
        <v>104</v>
      </c>
      <c r="E434" s="180">
        <v>2</v>
      </c>
      <c r="F434" s="181"/>
      <c r="G434" s="182">
        <f>ROUND(E434*F434,2)</f>
        <v>0</v>
      </c>
      <c r="H434" s="181"/>
      <c r="I434" s="182">
        <f>ROUND(E434*H434,2)</f>
        <v>0</v>
      </c>
      <c r="J434" s="181"/>
      <c r="K434" s="182">
        <f>ROUND(E434*J434,2)</f>
        <v>0</v>
      </c>
      <c r="L434" s="182">
        <v>21</v>
      </c>
      <c r="M434" s="182">
        <f>G434*(1+L434/100)</f>
        <v>0</v>
      </c>
      <c r="N434" s="182">
        <v>9.8399999999999998E-3</v>
      </c>
      <c r="O434" s="182">
        <f>ROUND(E434*N434,2)</f>
        <v>0.02</v>
      </c>
      <c r="P434" s="182">
        <v>0</v>
      </c>
      <c r="Q434" s="182">
        <f>ROUND(E434*P434,2)</f>
        <v>0</v>
      </c>
      <c r="R434" s="182" t="s">
        <v>134</v>
      </c>
      <c r="S434" s="182" t="s">
        <v>99</v>
      </c>
      <c r="T434" s="183" t="s">
        <v>99</v>
      </c>
      <c r="U434" s="163">
        <v>0.83199999999999996</v>
      </c>
      <c r="V434" s="163">
        <f>ROUND(E434*U434,2)</f>
        <v>1.66</v>
      </c>
      <c r="W434" s="163"/>
      <c r="X434" s="163" t="s">
        <v>100</v>
      </c>
      <c r="Y434" s="153"/>
      <c r="Z434" s="153"/>
      <c r="AA434" s="153"/>
      <c r="AB434" s="153"/>
      <c r="AC434" s="153"/>
      <c r="AD434" s="153"/>
      <c r="AE434" s="153"/>
      <c r="AF434" s="153"/>
      <c r="AG434" s="153" t="s">
        <v>101</v>
      </c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</row>
    <row r="435" spans="1:60" ht="33.75" outlineLevel="1" x14ac:dyDescent="0.2">
      <c r="A435" s="160"/>
      <c r="B435" s="161"/>
      <c r="C435" s="262" t="s">
        <v>530</v>
      </c>
      <c r="D435" s="263"/>
      <c r="E435" s="263"/>
      <c r="F435" s="263"/>
      <c r="G435" s="263"/>
      <c r="H435" s="163"/>
      <c r="I435" s="163"/>
      <c r="J435" s="163"/>
      <c r="K435" s="163"/>
      <c r="L435" s="163"/>
      <c r="M435" s="163"/>
      <c r="N435" s="163"/>
      <c r="O435" s="163"/>
      <c r="P435" s="163"/>
      <c r="Q435" s="163"/>
      <c r="R435" s="163"/>
      <c r="S435" s="163"/>
      <c r="T435" s="163"/>
      <c r="U435" s="163"/>
      <c r="V435" s="163"/>
      <c r="W435" s="163"/>
      <c r="X435" s="163"/>
      <c r="Y435" s="153"/>
      <c r="Z435" s="153"/>
      <c r="AA435" s="153"/>
      <c r="AB435" s="153"/>
      <c r="AC435" s="153"/>
      <c r="AD435" s="153"/>
      <c r="AE435" s="153"/>
      <c r="AF435" s="153"/>
      <c r="AG435" s="153" t="s">
        <v>107</v>
      </c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91" t="str">
        <f>C435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35" s="153"/>
      <c r="BC435" s="153"/>
      <c r="BD435" s="153"/>
      <c r="BE435" s="153"/>
      <c r="BF435" s="153"/>
      <c r="BG435" s="153"/>
      <c r="BH435" s="153"/>
    </row>
    <row r="436" spans="1:60" ht="22.5" outlineLevel="1" x14ac:dyDescent="0.2">
      <c r="A436" s="177">
        <v>183</v>
      </c>
      <c r="B436" s="178" t="s">
        <v>537</v>
      </c>
      <c r="C436" s="196" t="s">
        <v>538</v>
      </c>
      <c r="D436" s="179" t="s">
        <v>104</v>
      </c>
      <c r="E436" s="180">
        <v>14</v>
      </c>
      <c r="F436" s="181"/>
      <c r="G436" s="182">
        <f>ROUND(E436*F436,2)</f>
        <v>0</v>
      </c>
      <c r="H436" s="181"/>
      <c r="I436" s="182">
        <f>ROUND(E436*H436,2)</f>
        <v>0</v>
      </c>
      <c r="J436" s="181"/>
      <c r="K436" s="182">
        <f>ROUND(E436*J436,2)</f>
        <v>0</v>
      </c>
      <c r="L436" s="182">
        <v>21</v>
      </c>
      <c r="M436" s="182">
        <f>G436*(1+L436/100)</f>
        <v>0</v>
      </c>
      <c r="N436" s="182">
        <v>1.0659999999999999E-2</v>
      </c>
      <c r="O436" s="182">
        <f>ROUND(E436*N436,2)</f>
        <v>0.15</v>
      </c>
      <c r="P436" s="182">
        <v>0</v>
      </c>
      <c r="Q436" s="182">
        <f>ROUND(E436*P436,2)</f>
        <v>0</v>
      </c>
      <c r="R436" s="182" t="s">
        <v>134</v>
      </c>
      <c r="S436" s="182" t="s">
        <v>99</v>
      </c>
      <c r="T436" s="183" t="s">
        <v>99</v>
      </c>
      <c r="U436" s="163">
        <v>0.86599999999999999</v>
      </c>
      <c r="V436" s="163">
        <f>ROUND(E436*U436,2)</f>
        <v>12.12</v>
      </c>
      <c r="W436" s="163"/>
      <c r="X436" s="163" t="s">
        <v>100</v>
      </c>
      <c r="Y436" s="153"/>
      <c r="Z436" s="153"/>
      <c r="AA436" s="153"/>
      <c r="AB436" s="153"/>
      <c r="AC436" s="153"/>
      <c r="AD436" s="153"/>
      <c r="AE436" s="153"/>
      <c r="AF436" s="153"/>
      <c r="AG436" s="153" t="s">
        <v>101</v>
      </c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ht="33.75" outlineLevel="1" x14ac:dyDescent="0.2">
      <c r="A437" s="160"/>
      <c r="B437" s="161"/>
      <c r="C437" s="262" t="s">
        <v>530</v>
      </c>
      <c r="D437" s="263"/>
      <c r="E437" s="263"/>
      <c r="F437" s="263"/>
      <c r="G437" s="263"/>
      <c r="H437" s="163"/>
      <c r="I437" s="163"/>
      <c r="J437" s="163"/>
      <c r="K437" s="163"/>
      <c r="L437" s="163"/>
      <c r="M437" s="163"/>
      <c r="N437" s="163"/>
      <c r="O437" s="163"/>
      <c r="P437" s="163"/>
      <c r="Q437" s="163"/>
      <c r="R437" s="163"/>
      <c r="S437" s="163"/>
      <c r="T437" s="163"/>
      <c r="U437" s="163"/>
      <c r="V437" s="163"/>
      <c r="W437" s="163"/>
      <c r="X437" s="163"/>
      <c r="Y437" s="153"/>
      <c r="Z437" s="153"/>
      <c r="AA437" s="153"/>
      <c r="AB437" s="153"/>
      <c r="AC437" s="153"/>
      <c r="AD437" s="153"/>
      <c r="AE437" s="153"/>
      <c r="AF437" s="153"/>
      <c r="AG437" s="153" t="s">
        <v>107</v>
      </c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91" t="str">
        <f>C437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37" s="153"/>
      <c r="BC437" s="153"/>
      <c r="BD437" s="153"/>
      <c r="BE437" s="153"/>
      <c r="BF437" s="153"/>
      <c r="BG437" s="153"/>
      <c r="BH437" s="153"/>
    </row>
    <row r="438" spans="1:60" ht="22.5" outlineLevel="1" x14ac:dyDescent="0.2">
      <c r="A438" s="177">
        <v>184</v>
      </c>
      <c r="B438" s="178" t="s">
        <v>539</v>
      </c>
      <c r="C438" s="196" t="s">
        <v>540</v>
      </c>
      <c r="D438" s="179" t="s">
        <v>104</v>
      </c>
      <c r="E438" s="180">
        <v>3</v>
      </c>
      <c r="F438" s="181"/>
      <c r="G438" s="182">
        <f>ROUND(E438*F438,2)</f>
        <v>0</v>
      </c>
      <c r="H438" s="181"/>
      <c r="I438" s="182">
        <f>ROUND(E438*H438,2)</f>
        <v>0</v>
      </c>
      <c r="J438" s="181"/>
      <c r="K438" s="182">
        <f>ROUND(E438*J438,2)</f>
        <v>0</v>
      </c>
      <c r="L438" s="182">
        <v>21</v>
      </c>
      <c r="M438" s="182">
        <f>G438*(1+L438/100)</f>
        <v>0</v>
      </c>
      <c r="N438" s="182">
        <v>1.0659999999999999E-2</v>
      </c>
      <c r="O438" s="182">
        <f>ROUND(E438*N438,2)</f>
        <v>0.03</v>
      </c>
      <c r="P438" s="182">
        <v>0</v>
      </c>
      <c r="Q438" s="182">
        <f>ROUND(E438*P438,2)</f>
        <v>0</v>
      </c>
      <c r="R438" s="182" t="s">
        <v>134</v>
      </c>
      <c r="S438" s="182" t="s">
        <v>99</v>
      </c>
      <c r="T438" s="183" t="s">
        <v>99</v>
      </c>
      <c r="U438" s="163">
        <v>0.91600000000000004</v>
      </c>
      <c r="V438" s="163">
        <f>ROUND(E438*U438,2)</f>
        <v>2.75</v>
      </c>
      <c r="W438" s="163"/>
      <c r="X438" s="163" t="s">
        <v>100</v>
      </c>
      <c r="Y438" s="153"/>
      <c r="Z438" s="153"/>
      <c r="AA438" s="153"/>
      <c r="AB438" s="153"/>
      <c r="AC438" s="153"/>
      <c r="AD438" s="153"/>
      <c r="AE438" s="153"/>
      <c r="AF438" s="153"/>
      <c r="AG438" s="153" t="s">
        <v>101</v>
      </c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</row>
    <row r="439" spans="1:60" ht="33.75" outlineLevel="1" x14ac:dyDescent="0.2">
      <c r="A439" s="160"/>
      <c r="B439" s="161"/>
      <c r="C439" s="262" t="s">
        <v>530</v>
      </c>
      <c r="D439" s="263"/>
      <c r="E439" s="263"/>
      <c r="F439" s="263"/>
      <c r="G439" s="263"/>
      <c r="H439" s="163"/>
      <c r="I439" s="163"/>
      <c r="J439" s="163"/>
      <c r="K439" s="163"/>
      <c r="L439" s="163"/>
      <c r="M439" s="163"/>
      <c r="N439" s="163"/>
      <c r="O439" s="163"/>
      <c r="P439" s="163"/>
      <c r="Q439" s="163"/>
      <c r="R439" s="163"/>
      <c r="S439" s="163"/>
      <c r="T439" s="163"/>
      <c r="U439" s="163"/>
      <c r="V439" s="163"/>
      <c r="W439" s="163"/>
      <c r="X439" s="163"/>
      <c r="Y439" s="153"/>
      <c r="Z439" s="153"/>
      <c r="AA439" s="153"/>
      <c r="AB439" s="153"/>
      <c r="AC439" s="153"/>
      <c r="AD439" s="153"/>
      <c r="AE439" s="153"/>
      <c r="AF439" s="153"/>
      <c r="AG439" s="153" t="s">
        <v>107</v>
      </c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91" t="str">
        <f>C439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439" s="153"/>
      <c r="BC439" s="153"/>
      <c r="BD439" s="153"/>
      <c r="BE439" s="153"/>
      <c r="BF439" s="153"/>
      <c r="BG439" s="153"/>
      <c r="BH439" s="153"/>
    </row>
    <row r="440" spans="1:60" ht="22.5" outlineLevel="1" x14ac:dyDescent="0.2">
      <c r="A440" s="177">
        <v>185</v>
      </c>
      <c r="B440" s="178" t="s">
        <v>541</v>
      </c>
      <c r="C440" s="196" t="s">
        <v>542</v>
      </c>
      <c r="D440" s="179" t="s">
        <v>104</v>
      </c>
      <c r="E440" s="180">
        <v>3</v>
      </c>
      <c r="F440" s="181"/>
      <c r="G440" s="182">
        <f>ROUND(E440*F440,2)</f>
        <v>0</v>
      </c>
      <c r="H440" s="181"/>
      <c r="I440" s="182">
        <f>ROUND(E440*H440,2)</f>
        <v>0</v>
      </c>
      <c r="J440" s="181"/>
      <c r="K440" s="182">
        <f>ROUND(E440*J440,2)</f>
        <v>0</v>
      </c>
      <c r="L440" s="182">
        <v>21</v>
      </c>
      <c r="M440" s="182">
        <f>G440*(1+L440/100)</f>
        <v>0</v>
      </c>
      <c r="N440" s="182">
        <v>2.044E-2</v>
      </c>
      <c r="O440" s="182">
        <f>ROUND(E440*N440,2)</f>
        <v>0.06</v>
      </c>
      <c r="P440" s="182">
        <v>0</v>
      </c>
      <c r="Q440" s="182">
        <f>ROUND(E440*P440,2)</f>
        <v>0</v>
      </c>
      <c r="R440" s="182" t="s">
        <v>134</v>
      </c>
      <c r="S440" s="182" t="s">
        <v>99</v>
      </c>
      <c r="T440" s="183" t="s">
        <v>99</v>
      </c>
      <c r="U440" s="163">
        <v>1.4350000000000001</v>
      </c>
      <c r="V440" s="163">
        <f>ROUND(E440*U440,2)</f>
        <v>4.3099999999999996</v>
      </c>
      <c r="W440" s="163"/>
      <c r="X440" s="163" t="s">
        <v>100</v>
      </c>
      <c r="Y440" s="153"/>
      <c r="Z440" s="153"/>
      <c r="AA440" s="153"/>
      <c r="AB440" s="153"/>
      <c r="AC440" s="153"/>
      <c r="AD440" s="153"/>
      <c r="AE440" s="153"/>
      <c r="AF440" s="153"/>
      <c r="AG440" s="153" t="s">
        <v>101</v>
      </c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ht="56.25" outlineLevel="1" x14ac:dyDescent="0.2">
      <c r="A441" s="160"/>
      <c r="B441" s="161"/>
      <c r="C441" s="262" t="s">
        <v>790</v>
      </c>
      <c r="D441" s="263"/>
      <c r="E441" s="263"/>
      <c r="F441" s="263"/>
      <c r="G441" s="263"/>
      <c r="H441" s="163"/>
      <c r="I441" s="163"/>
      <c r="J441" s="163"/>
      <c r="K441" s="163"/>
      <c r="L441" s="163"/>
      <c r="M441" s="163"/>
      <c r="N441" s="163"/>
      <c r="O441" s="163"/>
      <c r="P441" s="163"/>
      <c r="Q441" s="163"/>
      <c r="R441" s="163"/>
      <c r="S441" s="163"/>
      <c r="T441" s="163"/>
      <c r="U441" s="163"/>
      <c r="V441" s="163"/>
      <c r="W441" s="163"/>
      <c r="X441" s="163"/>
      <c r="Y441" s="153"/>
      <c r="Z441" s="153"/>
      <c r="AA441" s="153"/>
      <c r="AB441" s="153"/>
      <c r="AC441" s="153"/>
      <c r="AD441" s="153"/>
      <c r="AE441" s="153"/>
      <c r="AF441" s="153"/>
      <c r="AG441" s="153" t="s">
        <v>107</v>
      </c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91" t="str">
        <f>C441</f>
        <v>PODLAHOVÝ KONVEKTOR S VENTILÁTOREM, ŘÍDÍ NADŘ.ŘÍDÍCÍ SYSTÉM. OVLÁDÁNÍ (DODÁVKA MaR), PŘIPOJENÍ PRAVÉ PŘI POHLEDU Z MÍSTNOSTI, PŘIP.ZÁVIT G1/2" , ocelovou pozinkovanou vanu lakovanou RAL 9005 – černá, Al/Cu výměník tepla s nízkým obsahem vody, odvzdušňovacím ventilem a s unikátně tvarovanými lamelami pro vyšší tepelný výkon, sestavu nízkoenergetických ventilátorů, připojovací svorkovnici (F Box), spínač teploty výměníku, boční krycí plechy v barvě vany, hliníkový ozdobný rám, profil U, povrchová úprava stříbrný elox</v>
      </c>
      <c r="BB441" s="153"/>
      <c r="BC441" s="153"/>
      <c r="BD441" s="153"/>
      <c r="BE441" s="153"/>
      <c r="BF441" s="153"/>
      <c r="BG441" s="153"/>
      <c r="BH441" s="153"/>
    </row>
    <row r="442" spans="1:60" outlineLevel="1" x14ac:dyDescent="0.2">
      <c r="A442" s="160"/>
      <c r="B442" s="161"/>
      <c r="C442" s="260" t="s">
        <v>543</v>
      </c>
      <c r="D442" s="261"/>
      <c r="E442" s="261"/>
      <c r="F442" s="261"/>
      <c r="G442" s="261"/>
      <c r="H442" s="163"/>
      <c r="I442" s="163"/>
      <c r="J442" s="163"/>
      <c r="K442" s="163"/>
      <c r="L442" s="163"/>
      <c r="M442" s="163"/>
      <c r="N442" s="163"/>
      <c r="O442" s="163"/>
      <c r="P442" s="163"/>
      <c r="Q442" s="163"/>
      <c r="R442" s="163"/>
      <c r="S442" s="163"/>
      <c r="T442" s="163"/>
      <c r="U442" s="163"/>
      <c r="V442" s="163"/>
      <c r="W442" s="163"/>
      <c r="X442" s="163"/>
      <c r="Y442" s="153"/>
      <c r="Z442" s="153"/>
      <c r="AA442" s="153"/>
      <c r="AB442" s="153"/>
      <c r="AC442" s="153"/>
      <c r="AD442" s="153"/>
      <c r="AE442" s="153"/>
      <c r="AF442" s="153"/>
      <c r="AG442" s="153" t="s">
        <v>107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outlineLevel="1" x14ac:dyDescent="0.2">
      <c r="A443" s="177">
        <v>186</v>
      </c>
      <c r="B443" s="178" t="s">
        <v>544</v>
      </c>
      <c r="C443" s="196" t="s">
        <v>545</v>
      </c>
      <c r="D443" s="179" t="s">
        <v>104</v>
      </c>
      <c r="E443" s="180">
        <v>343</v>
      </c>
      <c r="F443" s="181"/>
      <c r="G443" s="182">
        <f>ROUND(E443*F443,2)</f>
        <v>0</v>
      </c>
      <c r="H443" s="181"/>
      <c r="I443" s="182">
        <f>ROUND(E443*H443,2)</f>
        <v>0</v>
      </c>
      <c r="J443" s="181"/>
      <c r="K443" s="182">
        <f>ROUND(E443*J443,2)</f>
        <v>0</v>
      </c>
      <c r="L443" s="182">
        <v>21</v>
      </c>
      <c r="M443" s="182">
        <f>G443*(1+L443/100)</f>
        <v>0</v>
      </c>
      <c r="N443" s="182">
        <v>0</v>
      </c>
      <c r="O443" s="182">
        <f>ROUND(E443*N443,2)</f>
        <v>0</v>
      </c>
      <c r="P443" s="182">
        <v>0</v>
      </c>
      <c r="Q443" s="182">
        <f>ROUND(E443*P443,2)</f>
        <v>0</v>
      </c>
      <c r="R443" s="182" t="s">
        <v>134</v>
      </c>
      <c r="S443" s="182" t="s">
        <v>99</v>
      </c>
      <c r="T443" s="183" t="s">
        <v>99</v>
      </c>
      <c r="U443" s="163">
        <v>1.728</v>
      </c>
      <c r="V443" s="163">
        <f>ROUND(E443*U443,2)</f>
        <v>592.70000000000005</v>
      </c>
      <c r="W443" s="163"/>
      <c r="X443" s="163" t="s">
        <v>100</v>
      </c>
      <c r="Y443" s="153"/>
      <c r="Z443" s="153"/>
      <c r="AA443" s="153"/>
      <c r="AB443" s="153"/>
      <c r="AC443" s="153"/>
      <c r="AD443" s="153"/>
      <c r="AE443" s="153"/>
      <c r="AF443" s="153"/>
      <c r="AG443" s="153" t="s">
        <v>101</v>
      </c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outlineLevel="1" x14ac:dyDescent="0.2">
      <c r="A444" s="160"/>
      <c r="B444" s="161"/>
      <c r="C444" s="197" t="s">
        <v>546</v>
      </c>
      <c r="D444" s="168"/>
      <c r="E444" s="169"/>
      <c r="F444" s="163"/>
      <c r="G444" s="163"/>
      <c r="H444" s="163"/>
      <c r="I444" s="163"/>
      <c r="J444" s="163"/>
      <c r="K444" s="163"/>
      <c r="L444" s="163"/>
      <c r="M444" s="163"/>
      <c r="N444" s="163"/>
      <c r="O444" s="163"/>
      <c r="P444" s="163"/>
      <c r="Q444" s="163"/>
      <c r="R444" s="163"/>
      <c r="S444" s="163"/>
      <c r="T444" s="163"/>
      <c r="U444" s="163"/>
      <c r="V444" s="163"/>
      <c r="W444" s="163"/>
      <c r="X444" s="163"/>
      <c r="Y444" s="153"/>
      <c r="Z444" s="153"/>
      <c r="AA444" s="153"/>
      <c r="AB444" s="153"/>
      <c r="AC444" s="153"/>
      <c r="AD444" s="153"/>
      <c r="AE444" s="153"/>
      <c r="AF444" s="153"/>
      <c r="AG444" s="153" t="s">
        <v>115</v>
      </c>
      <c r="AH444" s="153">
        <v>0</v>
      </c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</row>
    <row r="445" spans="1:60" outlineLevel="1" x14ac:dyDescent="0.2">
      <c r="A445" s="160"/>
      <c r="B445" s="161"/>
      <c r="C445" s="197" t="s">
        <v>547</v>
      </c>
      <c r="D445" s="168"/>
      <c r="E445" s="169">
        <v>178</v>
      </c>
      <c r="F445" s="163"/>
      <c r="G445" s="163"/>
      <c r="H445" s="163"/>
      <c r="I445" s="163"/>
      <c r="J445" s="163"/>
      <c r="K445" s="163"/>
      <c r="L445" s="163"/>
      <c r="M445" s="163"/>
      <c r="N445" s="163"/>
      <c r="O445" s="163"/>
      <c r="P445" s="163"/>
      <c r="Q445" s="163"/>
      <c r="R445" s="163"/>
      <c r="S445" s="163"/>
      <c r="T445" s="163"/>
      <c r="U445" s="163"/>
      <c r="V445" s="163"/>
      <c r="W445" s="163"/>
      <c r="X445" s="163"/>
      <c r="Y445" s="153"/>
      <c r="Z445" s="153"/>
      <c r="AA445" s="153"/>
      <c r="AB445" s="153"/>
      <c r="AC445" s="153"/>
      <c r="AD445" s="153"/>
      <c r="AE445" s="153"/>
      <c r="AF445" s="153"/>
      <c r="AG445" s="153" t="s">
        <v>115</v>
      </c>
      <c r="AH445" s="153">
        <v>0</v>
      </c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outlineLevel="1" x14ac:dyDescent="0.2">
      <c r="A446" s="160"/>
      <c r="B446" s="161"/>
      <c r="C446" s="197" t="s">
        <v>548</v>
      </c>
      <c r="D446" s="168"/>
      <c r="E446" s="169">
        <v>142</v>
      </c>
      <c r="F446" s="163"/>
      <c r="G446" s="163"/>
      <c r="H446" s="163"/>
      <c r="I446" s="163"/>
      <c r="J446" s="163"/>
      <c r="K446" s="163"/>
      <c r="L446" s="163"/>
      <c r="M446" s="163"/>
      <c r="N446" s="163"/>
      <c r="O446" s="163"/>
      <c r="P446" s="163"/>
      <c r="Q446" s="163"/>
      <c r="R446" s="163"/>
      <c r="S446" s="163"/>
      <c r="T446" s="163"/>
      <c r="U446" s="163"/>
      <c r="V446" s="163"/>
      <c r="W446" s="163"/>
      <c r="X446" s="163"/>
      <c r="Y446" s="153"/>
      <c r="Z446" s="153"/>
      <c r="AA446" s="153"/>
      <c r="AB446" s="153"/>
      <c r="AC446" s="153"/>
      <c r="AD446" s="153"/>
      <c r="AE446" s="153"/>
      <c r="AF446" s="153"/>
      <c r="AG446" s="153" t="s">
        <v>115</v>
      </c>
      <c r="AH446" s="153">
        <v>0</v>
      </c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</row>
    <row r="447" spans="1:60" outlineLevel="1" x14ac:dyDescent="0.2">
      <c r="A447" s="160"/>
      <c r="B447" s="161"/>
      <c r="C447" s="197" t="s">
        <v>549</v>
      </c>
      <c r="D447" s="168"/>
      <c r="E447" s="169">
        <v>21</v>
      </c>
      <c r="F447" s="163"/>
      <c r="G447" s="163"/>
      <c r="H447" s="163"/>
      <c r="I447" s="163"/>
      <c r="J447" s="163"/>
      <c r="K447" s="163"/>
      <c r="L447" s="163"/>
      <c r="M447" s="163"/>
      <c r="N447" s="163"/>
      <c r="O447" s="163"/>
      <c r="P447" s="163"/>
      <c r="Q447" s="163"/>
      <c r="R447" s="163"/>
      <c r="S447" s="163"/>
      <c r="T447" s="163"/>
      <c r="U447" s="163"/>
      <c r="V447" s="163"/>
      <c r="W447" s="163"/>
      <c r="X447" s="163"/>
      <c r="Y447" s="153"/>
      <c r="Z447" s="153"/>
      <c r="AA447" s="153"/>
      <c r="AB447" s="153"/>
      <c r="AC447" s="153"/>
      <c r="AD447" s="153"/>
      <c r="AE447" s="153"/>
      <c r="AF447" s="153"/>
      <c r="AG447" s="153" t="s">
        <v>115</v>
      </c>
      <c r="AH447" s="153">
        <v>0</v>
      </c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</row>
    <row r="448" spans="1:60" outlineLevel="1" x14ac:dyDescent="0.2">
      <c r="A448" s="160"/>
      <c r="B448" s="161"/>
      <c r="C448" s="197" t="s">
        <v>550</v>
      </c>
      <c r="D448" s="168"/>
      <c r="E448" s="169">
        <v>2</v>
      </c>
      <c r="F448" s="163"/>
      <c r="G448" s="163"/>
      <c r="H448" s="163"/>
      <c r="I448" s="163"/>
      <c r="J448" s="163"/>
      <c r="K448" s="163"/>
      <c r="L448" s="163"/>
      <c r="M448" s="163"/>
      <c r="N448" s="163"/>
      <c r="O448" s="163"/>
      <c r="P448" s="163"/>
      <c r="Q448" s="163"/>
      <c r="R448" s="163"/>
      <c r="S448" s="163"/>
      <c r="T448" s="163"/>
      <c r="U448" s="163"/>
      <c r="V448" s="163"/>
      <c r="W448" s="163"/>
      <c r="X448" s="163"/>
      <c r="Y448" s="153"/>
      <c r="Z448" s="153"/>
      <c r="AA448" s="153"/>
      <c r="AB448" s="153"/>
      <c r="AC448" s="153"/>
      <c r="AD448" s="153"/>
      <c r="AE448" s="153"/>
      <c r="AF448" s="153"/>
      <c r="AG448" s="153" t="s">
        <v>115</v>
      </c>
      <c r="AH448" s="153">
        <v>0</v>
      </c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</row>
    <row r="449" spans="1:60" outlineLevel="1" x14ac:dyDescent="0.2">
      <c r="A449" s="184">
        <v>187</v>
      </c>
      <c r="B449" s="185" t="s">
        <v>225</v>
      </c>
      <c r="C449" s="195" t="s">
        <v>226</v>
      </c>
      <c r="D449" s="186" t="s">
        <v>97</v>
      </c>
      <c r="E449" s="187">
        <v>175</v>
      </c>
      <c r="F449" s="188"/>
      <c r="G449" s="189">
        <f>ROUND(E449*F449,2)</f>
        <v>0</v>
      </c>
      <c r="H449" s="188"/>
      <c r="I449" s="189">
        <f>ROUND(E449*H449,2)</f>
        <v>0</v>
      </c>
      <c r="J449" s="188"/>
      <c r="K449" s="189">
        <f>ROUND(E449*J449,2)</f>
        <v>0</v>
      </c>
      <c r="L449" s="189">
        <v>21</v>
      </c>
      <c r="M449" s="189">
        <f>G449*(1+L449/100)</f>
        <v>0</v>
      </c>
      <c r="N449" s="189">
        <v>2.7999999999999998E-4</v>
      </c>
      <c r="O449" s="189">
        <f>ROUND(E449*N449,2)</f>
        <v>0.05</v>
      </c>
      <c r="P449" s="189">
        <v>0</v>
      </c>
      <c r="Q449" s="189">
        <f>ROUND(E449*P449,2)</f>
        <v>0</v>
      </c>
      <c r="R449" s="189" t="s">
        <v>227</v>
      </c>
      <c r="S449" s="189" t="s">
        <v>99</v>
      </c>
      <c r="T449" s="190" t="s">
        <v>99</v>
      </c>
      <c r="U449" s="163">
        <v>0.307</v>
      </c>
      <c r="V449" s="163">
        <f>ROUND(E449*U449,2)</f>
        <v>53.73</v>
      </c>
      <c r="W449" s="163"/>
      <c r="X449" s="163" t="s">
        <v>100</v>
      </c>
      <c r="Y449" s="153"/>
      <c r="Z449" s="153"/>
      <c r="AA449" s="153"/>
      <c r="AB449" s="153"/>
      <c r="AC449" s="153"/>
      <c r="AD449" s="153"/>
      <c r="AE449" s="153"/>
      <c r="AF449" s="153"/>
      <c r="AG449" s="153" t="s">
        <v>101</v>
      </c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outlineLevel="1" x14ac:dyDescent="0.2">
      <c r="A450" s="177">
        <v>188</v>
      </c>
      <c r="B450" s="178" t="s">
        <v>228</v>
      </c>
      <c r="C450" s="196" t="s">
        <v>229</v>
      </c>
      <c r="D450" s="179" t="s">
        <v>97</v>
      </c>
      <c r="E450" s="180">
        <v>175</v>
      </c>
      <c r="F450" s="181"/>
      <c r="G450" s="182">
        <f>ROUND(E450*F450,2)</f>
        <v>0</v>
      </c>
      <c r="H450" s="181"/>
      <c r="I450" s="182">
        <f>ROUND(E450*H450,2)</f>
        <v>0</v>
      </c>
      <c r="J450" s="181"/>
      <c r="K450" s="182">
        <f>ROUND(E450*J450,2)</f>
        <v>0</v>
      </c>
      <c r="L450" s="182">
        <v>21</v>
      </c>
      <c r="M450" s="182">
        <f>G450*(1+L450/100)</f>
        <v>0</v>
      </c>
      <c r="N450" s="182">
        <v>8.0000000000000007E-5</v>
      </c>
      <c r="O450" s="182">
        <f>ROUND(E450*N450,2)</f>
        <v>0.01</v>
      </c>
      <c r="P450" s="182">
        <v>0</v>
      </c>
      <c r="Q450" s="182">
        <f>ROUND(E450*P450,2)</f>
        <v>0</v>
      </c>
      <c r="R450" s="182" t="s">
        <v>227</v>
      </c>
      <c r="S450" s="182" t="s">
        <v>99</v>
      </c>
      <c r="T450" s="183" t="s">
        <v>99</v>
      </c>
      <c r="U450" s="163">
        <v>0.156</v>
      </c>
      <c r="V450" s="163">
        <f>ROUND(E450*U450,2)</f>
        <v>27.3</v>
      </c>
      <c r="W450" s="163"/>
      <c r="X450" s="163" t="s">
        <v>100</v>
      </c>
      <c r="Y450" s="153"/>
      <c r="Z450" s="153"/>
      <c r="AA450" s="153"/>
      <c r="AB450" s="153"/>
      <c r="AC450" s="153"/>
      <c r="AD450" s="153"/>
      <c r="AE450" s="153"/>
      <c r="AF450" s="153"/>
      <c r="AG450" s="153" t="s">
        <v>101</v>
      </c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</row>
    <row r="451" spans="1:60" outlineLevel="1" x14ac:dyDescent="0.2">
      <c r="A451" s="160"/>
      <c r="B451" s="161"/>
      <c r="C451" s="197" t="s">
        <v>551</v>
      </c>
      <c r="D451" s="168"/>
      <c r="E451" s="169">
        <v>175</v>
      </c>
      <c r="F451" s="163"/>
      <c r="G451" s="163"/>
      <c r="H451" s="163"/>
      <c r="I451" s="163"/>
      <c r="J451" s="163"/>
      <c r="K451" s="163"/>
      <c r="L451" s="163"/>
      <c r="M451" s="163"/>
      <c r="N451" s="163"/>
      <c r="O451" s="163"/>
      <c r="P451" s="163"/>
      <c r="Q451" s="163"/>
      <c r="R451" s="163"/>
      <c r="S451" s="163"/>
      <c r="T451" s="163"/>
      <c r="U451" s="163"/>
      <c r="V451" s="163"/>
      <c r="W451" s="163"/>
      <c r="X451" s="163"/>
      <c r="Y451" s="153"/>
      <c r="Z451" s="153"/>
      <c r="AA451" s="153"/>
      <c r="AB451" s="153"/>
      <c r="AC451" s="153"/>
      <c r="AD451" s="153"/>
      <c r="AE451" s="153"/>
      <c r="AF451" s="153"/>
      <c r="AG451" s="153" t="s">
        <v>115</v>
      </c>
      <c r="AH451" s="153">
        <v>5</v>
      </c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ht="22.5" outlineLevel="1" x14ac:dyDescent="0.2">
      <c r="A452" s="177">
        <v>189</v>
      </c>
      <c r="B452" s="178" t="s">
        <v>231</v>
      </c>
      <c r="C452" s="196" t="s">
        <v>232</v>
      </c>
      <c r="D452" s="179" t="s">
        <v>112</v>
      </c>
      <c r="E452" s="180">
        <v>1655</v>
      </c>
      <c r="F452" s="181"/>
      <c r="G452" s="182">
        <f>ROUND(E452*F452,2)</f>
        <v>0</v>
      </c>
      <c r="H452" s="181"/>
      <c r="I452" s="182">
        <f>ROUND(E452*H452,2)</f>
        <v>0</v>
      </c>
      <c r="J452" s="181"/>
      <c r="K452" s="182">
        <f>ROUND(E452*J452,2)</f>
        <v>0</v>
      </c>
      <c r="L452" s="182">
        <v>21</v>
      </c>
      <c r="M452" s="182">
        <f>G452*(1+L452/100)</f>
        <v>0</v>
      </c>
      <c r="N452" s="182">
        <v>6.9999999999999994E-5</v>
      </c>
      <c r="O452" s="182">
        <f>ROUND(E452*N452,2)</f>
        <v>0.12</v>
      </c>
      <c r="P452" s="182">
        <v>0</v>
      </c>
      <c r="Q452" s="182">
        <f>ROUND(E452*P452,2)</f>
        <v>0</v>
      </c>
      <c r="R452" s="182" t="s">
        <v>227</v>
      </c>
      <c r="S452" s="182" t="s">
        <v>99</v>
      </c>
      <c r="T452" s="183" t="s">
        <v>99</v>
      </c>
      <c r="U452" s="163">
        <v>8.6999999999999994E-2</v>
      </c>
      <c r="V452" s="163">
        <f>ROUND(E452*U452,2)</f>
        <v>143.99</v>
      </c>
      <c r="W452" s="163"/>
      <c r="X452" s="163" t="s">
        <v>100</v>
      </c>
      <c r="Y452" s="153"/>
      <c r="Z452" s="153"/>
      <c r="AA452" s="153"/>
      <c r="AB452" s="153"/>
      <c r="AC452" s="153"/>
      <c r="AD452" s="153"/>
      <c r="AE452" s="153"/>
      <c r="AF452" s="153"/>
      <c r="AG452" s="153" t="s">
        <v>101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outlineLevel="1" x14ac:dyDescent="0.2">
      <c r="A453" s="160"/>
      <c r="B453" s="161"/>
      <c r="C453" s="264" t="s">
        <v>233</v>
      </c>
      <c r="D453" s="265"/>
      <c r="E453" s="265"/>
      <c r="F453" s="265"/>
      <c r="G453" s="265"/>
      <c r="H453" s="163"/>
      <c r="I453" s="163"/>
      <c r="J453" s="163"/>
      <c r="K453" s="163"/>
      <c r="L453" s="163"/>
      <c r="M453" s="163"/>
      <c r="N453" s="163"/>
      <c r="O453" s="163"/>
      <c r="P453" s="163"/>
      <c r="Q453" s="163"/>
      <c r="R453" s="163"/>
      <c r="S453" s="163"/>
      <c r="T453" s="163"/>
      <c r="U453" s="163"/>
      <c r="V453" s="163"/>
      <c r="W453" s="163"/>
      <c r="X453" s="163"/>
      <c r="Y453" s="153"/>
      <c r="Z453" s="153"/>
      <c r="AA453" s="153"/>
      <c r="AB453" s="153"/>
      <c r="AC453" s="153"/>
      <c r="AD453" s="153"/>
      <c r="AE453" s="153"/>
      <c r="AF453" s="153"/>
      <c r="AG453" s="153" t="s">
        <v>234</v>
      </c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outlineLevel="1" x14ac:dyDescent="0.2">
      <c r="A454" s="160"/>
      <c r="B454" s="161"/>
      <c r="C454" s="197" t="s">
        <v>447</v>
      </c>
      <c r="D454" s="168"/>
      <c r="E454" s="169">
        <v>270</v>
      </c>
      <c r="F454" s="163"/>
      <c r="G454" s="163"/>
      <c r="H454" s="163"/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  <c r="T454" s="163"/>
      <c r="U454" s="163"/>
      <c r="V454" s="163"/>
      <c r="W454" s="163"/>
      <c r="X454" s="163"/>
      <c r="Y454" s="153"/>
      <c r="Z454" s="153"/>
      <c r="AA454" s="153"/>
      <c r="AB454" s="153"/>
      <c r="AC454" s="153"/>
      <c r="AD454" s="153"/>
      <c r="AE454" s="153"/>
      <c r="AF454" s="153"/>
      <c r="AG454" s="153" t="s">
        <v>115</v>
      </c>
      <c r="AH454" s="153">
        <v>5</v>
      </c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outlineLevel="1" x14ac:dyDescent="0.2">
      <c r="A455" s="160"/>
      <c r="B455" s="161"/>
      <c r="C455" s="197" t="s">
        <v>448</v>
      </c>
      <c r="D455" s="168"/>
      <c r="E455" s="169">
        <v>470</v>
      </c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3"/>
      <c r="X455" s="163"/>
      <c r="Y455" s="153"/>
      <c r="Z455" s="153"/>
      <c r="AA455" s="153"/>
      <c r="AB455" s="153"/>
      <c r="AC455" s="153"/>
      <c r="AD455" s="153"/>
      <c r="AE455" s="153"/>
      <c r="AF455" s="153"/>
      <c r="AG455" s="153" t="s">
        <v>115</v>
      </c>
      <c r="AH455" s="153">
        <v>5</v>
      </c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</row>
    <row r="456" spans="1:60" outlineLevel="1" x14ac:dyDescent="0.2">
      <c r="A456" s="160"/>
      <c r="B456" s="161"/>
      <c r="C456" s="197" t="s">
        <v>449</v>
      </c>
      <c r="D456" s="168"/>
      <c r="E456" s="169">
        <v>640</v>
      </c>
      <c r="F456" s="163"/>
      <c r="G456" s="163"/>
      <c r="H456" s="163"/>
      <c r="I456" s="163"/>
      <c r="J456" s="163"/>
      <c r="K456" s="163"/>
      <c r="L456" s="163"/>
      <c r="M456" s="163"/>
      <c r="N456" s="163"/>
      <c r="O456" s="163"/>
      <c r="P456" s="163"/>
      <c r="Q456" s="163"/>
      <c r="R456" s="163"/>
      <c r="S456" s="163"/>
      <c r="T456" s="163"/>
      <c r="U456" s="163"/>
      <c r="V456" s="163"/>
      <c r="W456" s="163"/>
      <c r="X456" s="163"/>
      <c r="Y456" s="153"/>
      <c r="Z456" s="153"/>
      <c r="AA456" s="153"/>
      <c r="AB456" s="153"/>
      <c r="AC456" s="153"/>
      <c r="AD456" s="153"/>
      <c r="AE456" s="153"/>
      <c r="AF456" s="153"/>
      <c r="AG456" s="153" t="s">
        <v>115</v>
      </c>
      <c r="AH456" s="153">
        <v>5</v>
      </c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</row>
    <row r="457" spans="1:60" outlineLevel="1" x14ac:dyDescent="0.2">
      <c r="A457" s="160"/>
      <c r="B457" s="161"/>
      <c r="C457" s="197" t="s">
        <v>450</v>
      </c>
      <c r="D457" s="168"/>
      <c r="E457" s="169">
        <v>110</v>
      </c>
      <c r="F457" s="163"/>
      <c r="G457" s="163"/>
      <c r="H457" s="163"/>
      <c r="I457" s="163"/>
      <c r="J457" s="163"/>
      <c r="K457" s="163"/>
      <c r="L457" s="163"/>
      <c r="M457" s="163"/>
      <c r="N457" s="163"/>
      <c r="O457" s="163"/>
      <c r="P457" s="163"/>
      <c r="Q457" s="163"/>
      <c r="R457" s="163"/>
      <c r="S457" s="163"/>
      <c r="T457" s="163"/>
      <c r="U457" s="163"/>
      <c r="V457" s="163"/>
      <c r="W457" s="163"/>
      <c r="X457" s="163"/>
      <c r="Y457" s="153"/>
      <c r="Z457" s="153"/>
      <c r="AA457" s="153"/>
      <c r="AB457" s="153"/>
      <c r="AC457" s="153"/>
      <c r="AD457" s="153"/>
      <c r="AE457" s="153"/>
      <c r="AF457" s="153"/>
      <c r="AG457" s="153" t="s">
        <v>115</v>
      </c>
      <c r="AH457" s="153">
        <v>5</v>
      </c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</row>
    <row r="458" spans="1:60" outlineLevel="1" x14ac:dyDescent="0.2">
      <c r="A458" s="160"/>
      <c r="B458" s="161"/>
      <c r="C458" s="197" t="s">
        <v>451</v>
      </c>
      <c r="D458" s="168"/>
      <c r="E458" s="169">
        <v>110</v>
      </c>
      <c r="F458" s="163"/>
      <c r="G458" s="163"/>
      <c r="H458" s="163"/>
      <c r="I458" s="163"/>
      <c r="J458" s="163"/>
      <c r="K458" s="163"/>
      <c r="L458" s="163"/>
      <c r="M458" s="163"/>
      <c r="N458" s="163"/>
      <c r="O458" s="163"/>
      <c r="P458" s="163"/>
      <c r="Q458" s="163"/>
      <c r="R458" s="163"/>
      <c r="S458" s="163"/>
      <c r="T458" s="163"/>
      <c r="U458" s="163"/>
      <c r="V458" s="163"/>
      <c r="W458" s="163"/>
      <c r="X458" s="163"/>
      <c r="Y458" s="153"/>
      <c r="Z458" s="153"/>
      <c r="AA458" s="153"/>
      <c r="AB458" s="153"/>
      <c r="AC458" s="153"/>
      <c r="AD458" s="153"/>
      <c r="AE458" s="153"/>
      <c r="AF458" s="153"/>
      <c r="AG458" s="153" t="s">
        <v>115</v>
      </c>
      <c r="AH458" s="153">
        <v>5</v>
      </c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</row>
    <row r="459" spans="1:60" outlineLevel="1" x14ac:dyDescent="0.2">
      <c r="A459" s="160"/>
      <c r="B459" s="161"/>
      <c r="C459" s="197" t="s">
        <v>452</v>
      </c>
      <c r="D459" s="168"/>
      <c r="E459" s="169">
        <v>55</v>
      </c>
      <c r="F459" s="163"/>
      <c r="G459" s="163"/>
      <c r="H459" s="163"/>
      <c r="I459" s="163"/>
      <c r="J459" s="163"/>
      <c r="K459" s="163"/>
      <c r="L459" s="163"/>
      <c r="M459" s="163"/>
      <c r="N459" s="163"/>
      <c r="O459" s="163"/>
      <c r="P459" s="163"/>
      <c r="Q459" s="163"/>
      <c r="R459" s="163"/>
      <c r="S459" s="163"/>
      <c r="T459" s="163"/>
      <c r="U459" s="163"/>
      <c r="V459" s="163"/>
      <c r="W459" s="163"/>
      <c r="X459" s="163"/>
      <c r="Y459" s="153"/>
      <c r="Z459" s="153"/>
      <c r="AA459" s="153"/>
      <c r="AB459" s="153"/>
      <c r="AC459" s="153"/>
      <c r="AD459" s="153"/>
      <c r="AE459" s="153"/>
      <c r="AF459" s="153"/>
      <c r="AG459" s="153" t="s">
        <v>115</v>
      </c>
      <c r="AH459" s="153">
        <v>5</v>
      </c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</row>
    <row r="460" spans="1:60" ht="22.5" outlineLevel="1" x14ac:dyDescent="0.2">
      <c r="A460" s="177">
        <v>190</v>
      </c>
      <c r="B460" s="178" t="s">
        <v>235</v>
      </c>
      <c r="C460" s="196" t="s">
        <v>236</v>
      </c>
      <c r="D460" s="179" t="s">
        <v>112</v>
      </c>
      <c r="E460" s="180">
        <v>292</v>
      </c>
      <c r="F460" s="181"/>
      <c r="G460" s="182">
        <f>ROUND(E460*F460,2)</f>
        <v>0</v>
      </c>
      <c r="H460" s="181"/>
      <c r="I460" s="182">
        <f>ROUND(E460*H460,2)</f>
        <v>0</v>
      </c>
      <c r="J460" s="181"/>
      <c r="K460" s="182">
        <f>ROUND(E460*J460,2)</f>
        <v>0</v>
      </c>
      <c r="L460" s="182">
        <v>21</v>
      </c>
      <c r="M460" s="182">
        <f>G460*(1+L460/100)</f>
        <v>0</v>
      </c>
      <c r="N460" s="182">
        <v>9.0000000000000006E-5</v>
      </c>
      <c r="O460" s="182">
        <f>ROUND(E460*N460,2)</f>
        <v>0.03</v>
      </c>
      <c r="P460" s="182">
        <v>0</v>
      </c>
      <c r="Q460" s="182">
        <f>ROUND(E460*P460,2)</f>
        <v>0</v>
      </c>
      <c r="R460" s="182" t="s">
        <v>227</v>
      </c>
      <c r="S460" s="182" t="s">
        <v>99</v>
      </c>
      <c r="T460" s="183" t="s">
        <v>99</v>
      </c>
      <c r="U460" s="163">
        <v>0.10299999999999999</v>
      </c>
      <c r="V460" s="163">
        <f>ROUND(E460*U460,2)</f>
        <v>30.08</v>
      </c>
      <c r="W460" s="163"/>
      <c r="X460" s="163" t="s">
        <v>100</v>
      </c>
      <c r="Y460" s="153"/>
      <c r="Z460" s="153"/>
      <c r="AA460" s="153"/>
      <c r="AB460" s="153"/>
      <c r="AC460" s="153"/>
      <c r="AD460" s="153"/>
      <c r="AE460" s="153"/>
      <c r="AF460" s="153"/>
      <c r="AG460" s="153" t="s">
        <v>101</v>
      </c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</row>
    <row r="461" spans="1:60" outlineLevel="1" x14ac:dyDescent="0.2">
      <c r="A461" s="160"/>
      <c r="B461" s="161"/>
      <c r="C461" s="264" t="s">
        <v>233</v>
      </c>
      <c r="D461" s="265"/>
      <c r="E461" s="265"/>
      <c r="F461" s="265"/>
      <c r="G461" s="265"/>
      <c r="H461" s="163"/>
      <c r="I461" s="163"/>
      <c r="J461" s="163"/>
      <c r="K461" s="163"/>
      <c r="L461" s="163"/>
      <c r="M461" s="163"/>
      <c r="N461" s="163"/>
      <c r="O461" s="163"/>
      <c r="P461" s="163"/>
      <c r="Q461" s="163"/>
      <c r="R461" s="163"/>
      <c r="S461" s="163"/>
      <c r="T461" s="163"/>
      <c r="U461" s="163"/>
      <c r="V461" s="163"/>
      <c r="W461" s="163"/>
      <c r="X461" s="163"/>
      <c r="Y461" s="153"/>
      <c r="Z461" s="153"/>
      <c r="AA461" s="153"/>
      <c r="AB461" s="153"/>
      <c r="AC461" s="153"/>
      <c r="AD461" s="153"/>
      <c r="AE461" s="153"/>
      <c r="AF461" s="153"/>
      <c r="AG461" s="153" t="s">
        <v>234</v>
      </c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</row>
    <row r="462" spans="1:60" outlineLevel="1" x14ac:dyDescent="0.2">
      <c r="A462" s="160"/>
      <c r="B462" s="161"/>
      <c r="C462" s="197" t="s">
        <v>459</v>
      </c>
      <c r="D462" s="168"/>
      <c r="E462" s="169">
        <v>180</v>
      </c>
      <c r="F462" s="163"/>
      <c r="G462" s="163"/>
      <c r="H462" s="163"/>
      <c r="I462" s="163"/>
      <c r="J462" s="163"/>
      <c r="K462" s="163"/>
      <c r="L462" s="163"/>
      <c r="M462" s="163"/>
      <c r="N462" s="163"/>
      <c r="O462" s="163"/>
      <c r="P462" s="163"/>
      <c r="Q462" s="163"/>
      <c r="R462" s="163"/>
      <c r="S462" s="163"/>
      <c r="T462" s="163"/>
      <c r="U462" s="163"/>
      <c r="V462" s="163"/>
      <c r="W462" s="163"/>
      <c r="X462" s="163"/>
      <c r="Y462" s="153"/>
      <c r="Z462" s="153"/>
      <c r="AA462" s="153"/>
      <c r="AB462" s="153"/>
      <c r="AC462" s="153"/>
      <c r="AD462" s="153"/>
      <c r="AE462" s="153"/>
      <c r="AF462" s="153"/>
      <c r="AG462" s="153" t="s">
        <v>115</v>
      </c>
      <c r="AH462" s="153">
        <v>5</v>
      </c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</row>
    <row r="463" spans="1:60" outlineLevel="1" x14ac:dyDescent="0.2">
      <c r="A463" s="160"/>
      <c r="B463" s="161"/>
      <c r="C463" s="197" t="s">
        <v>460</v>
      </c>
      <c r="D463" s="168"/>
      <c r="E463" s="169">
        <v>82</v>
      </c>
      <c r="F463" s="163"/>
      <c r="G463" s="163"/>
      <c r="H463" s="163"/>
      <c r="I463" s="163"/>
      <c r="J463" s="163"/>
      <c r="K463" s="163"/>
      <c r="L463" s="163"/>
      <c r="M463" s="163"/>
      <c r="N463" s="163"/>
      <c r="O463" s="163"/>
      <c r="P463" s="163"/>
      <c r="Q463" s="163"/>
      <c r="R463" s="163"/>
      <c r="S463" s="163"/>
      <c r="T463" s="163"/>
      <c r="U463" s="163"/>
      <c r="V463" s="163"/>
      <c r="W463" s="163"/>
      <c r="X463" s="163"/>
      <c r="Y463" s="153"/>
      <c r="Z463" s="153"/>
      <c r="AA463" s="153"/>
      <c r="AB463" s="153"/>
      <c r="AC463" s="153"/>
      <c r="AD463" s="153"/>
      <c r="AE463" s="153"/>
      <c r="AF463" s="153"/>
      <c r="AG463" s="153" t="s">
        <v>115</v>
      </c>
      <c r="AH463" s="153">
        <v>5</v>
      </c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</row>
    <row r="464" spans="1:60" outlineLevel="1" x14ac:dyDescent="0.2">
      <c r="A464" s="160"/>
      <c r="B464" s="161"/>
      <c r="C464" s="197" t="s">
        <v>463</v>
      </c>
      <c r="D464" s="168"/>
      <c r="E464" s="169">
        <v>6</v>
      </c>
      <c r="F464" s="163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3"/>
      <c r="X464" s="163"/>
      <c r="Y464" s="153"/>
      <c r="Z464" s="153"/>
      <c r="AA464" s="153"/>
      <c r="AB464" s="153"/>
      <c r="AC464" s="153"/>
      <c r="AD464" s="153"/>
      <c r="AE464" s="153"/>
      <c r="AF464" s="153"/>
      <c r="AG464" s="153" t="s">
        <v>115</v>
      </c>
      <c r="AH464" s="153">
        <v>5</v>
      </c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</row>
    <row r="465" spans="1:60" outlineLevel="1" x14ac:dyDescent="0.2">
      <c r="A465" s="160"/>
      <c r="B465" s="161"/>
      <c r="C465" s="197" t="s">
        <v>464</v>
      </c>
      <c r="D465" s="168"/>
      <c r="E465" s="169">
        <v>24</v>
      </c>
      <c r="F465" s="163"/>
      <c r="G465" s="163"/>
      <c r="H465" s="163"/>
      <c r="I465" s="163"/>
      <c r="J465" s="163"/>
      <c r="K465" s="163"/>
      <c r="L465" s="163"/>
      <c r="M465" s="163"/>
      <c r="N465" s="163"/>
      <c r="O465" s="163"/>
      <c r="P465" s="163"/>
      <c r="Q465" s="163"/>
      <c r="R465" s="163"/>
      <c r="S465" s="163"/>
      <c r="T465" s="163"/>
      <c r="U465" s="163"/>
      <c r="V465" s="163"/>
      <c r="W465" s="163"/>
      <c r="X465" s="163"/>
      <c r="Y465" s="153"/>
      <c r="Z465" s="153"/>
      <c r="AA465" s="153"/>
      <c r="AB465" s="153"/>
      <c r="AC465" s="153"/>
      <c r="AD465" s="153"/>
      <c r="AE465" s="153"/>
      <c r="AF465" s="153"/>
      <c r="AG465" s="153" t="s">
        <v>115</v>
      </c>
      <c r="AH465" s="153">
        <v>5</v>
      </c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</row>
    <row r="466" spans="1:60" ht="22.5" outlineLevel="1" x14ac:dyDescent="0.2">
      <c r="A466" s="177">
        <v>191</v>
      </c>
      <c r="B466" s="178" t="s">
        <v>552</v>
      </c>
      <c r="C466" s="196" t="s">
        <v>553</v>
      </c>
      <c r="D466" s="179" t="s">
        <v>283</v>
      </c>
      <c r="E466" s="180">
        <v>2</v>
      </c>
      <c r="F466" s="181"/>
      <c r="G466" s="182">
        <f>ROUND(E466*F466,2)</f>
        <v>0</v>
      </c>
      <c r="H466" s="181"/>
      <c r="I466" s="182">
        <f>ROUND(E466*H466,2)</f>
        <v>0</v>
      </c>
      <c r="J466" s="181"/>
      <c r="K466" s="182">
        <f>ROUND(E466*J466,2)</f>
        <v>0</v>
      </c>
      <c r="L466" s="182">
        <v>21</v>
      </c>
      <c r="M466" s="182">
        <f>G466*(1+L466/100)</f>
        <v>0</v>
      </c>
      <c r="N466" s="182">
        <v>0</v>
      </c>
      <c r="O466" s="182">
        <f>ROUND(E466*N466,2)</f>
        <v>0</v>
      </c>
      <c r="P466" s="182">
        <v>0</v>
      </c>
      <c r="Q466" s="182">
        <f>ROUND(E466*P466,2)</f>
        <v>0</v>
      </c>
      <c r="R466" s="182"/>
      <c r="S466" s="182" t="s">
        <v>240</v>
      </c>
      <c r="T466" s="183" t="s">
        <v>241</v>
      </c>
      <c r="U466" s="163">
        <v>0</v>
      </c>
      <c r="V466" s="163">
        <f>ROUND(E466*U466,2)</f>
        <v>0</v>
      </c>
      <c r="W466" s="163"/>
      <c r="X466" s="163" t="s">
        <v>100</v>
      </c>
      <c r="Y466" s="153"/>
      <c r="Z466" s="153"/>
      <c r="AA466" s="153"/>
      <c r="AB466" s="153"/>
      <c r="AC466" s="153"/>
      <c r="AD466" s="153"/>
      <c r="AE466" s="153"/>
      <c r="AF466" s="153"/>
      <c r="AG466" s="153" t="s">
        <v>101</v>
      </c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</row>
    <row r="467" spans="1:60" outlineLevel="1" x14ac:dyDescent="0.2">
      <c r="A467" s="160"/>
      <c r="B467" s="161"/>
      <c r="C467" s="262" t="s">
        <v>554</v>
      </c>
      <c r="D467" s="263"/>
      <c r="E467" s="263"/>
      <c r="F467" s="263"/>
      <c r="G467" s="263"/>
      <c r="H467" s="163"/>
      <c r="I467" s="163"/>
      <c r="J467" s="163"/>
      <c r="K467" s="163"/>
      <c r="L467" s="163"/>
      <c r="M467" s="163"/>
      <c r="N467" s="163"/>
      <c r="O467" s="163"/>
      <c r="P467" s="163"/>
      <c r="Q467" s="163"/>
      <c r="R467" s="163"/>
      <c r="S467" s="163"/>
      <c r="T467" s="163"/>
      <c r="U467" s="163"/>
      <c r="V467" s="163"/>
      <c r="W467" s="163"/>
      <c r="X467" s="163"/>
      <c r="Y467" s="153"/>
      <c r="Z467" s="153"/>
      <c r="AA467" s="153"/>
      <c r="AB467" s="153"/>
      <c r="AC467" s="153"/>
      <c r="AD467" s="153"/>
      <c r="AE467" s="153"/>
      <c r="AF467" s="153"/>
      <c r="AG467" s="153" t="s">
        <v>107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</row>
    <row r="468" spans="1:60" outlineLevel="1" x14ac:dyDescent="0.2">
      <c r="A468" s="160"/>
      <c r="B468" s="161"/>
      <c r="C468" s="260" t="s">
        <v>555</v>
      </c>
      <c r="D468" s="261"/>
      <c r="E468" s="261"/>
      <c r="F468" s="261"/>
      <c r="G468" s="261"/>
      <c r="H468" s="163"/>
      <c r="I468" s="163"/>
      <c r="J468" s="163"/>
      <c r="K468" s="163"/>
      <c r="L468" s="163"/>
      <c r="M468" s="163"/>
      <c r="N468" s="163"/>
      <c r="O468" s="163"/>
      <c r="P468" s="163"/>
      <c r="Q468" s="163"/>
      <c r="R468" s="163"/>
      <c r="S468" s="163"/>
      <c r="T468" s="163"/>
      <c r="U468" s="163"/>
      <c r="V468" s="163"/>
      <c r="W468" s="163"/>
      <c r="X468" s="163"/>
      <c r="Y468" s="153"/>
      <c r="Z468" s="153"/>
      <c r="AA468" s="153"/>
      <c r="AB468" s="153"/>
      <c r="AC468" s="153"/>
      <c r="AD468" s="153"/>
      <c r="AE468" s="153"/>
      <c r="AF468" s="153"/>
      <c r="AG468" s="153" t="s">
        <v>107</v>
      </c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</row>
    <row r="469" spans="1:60" outlineLevel="1" x14ac:dyDescent="0.2">
      <c r="A469" s="160"/>
      <c r="B469" s="161"/>
      <c r="C469" s="260" t="s">
        <v>556</v>
      </c>
      <c r="D469" s="261"/>
      <c r="E469" s="261"/>
      <c r="F469" s="261"/>
      <c r="G469" s="261"/>
      <c r="H469" s="163"/>
      <c r="I469" s="163"/>
      <c r="J469" s="163"/>
      <c r="K469" s="163"/>
      <c r="L469" s="163"/>
      <c r="M469" s="163"/>
      <c r="N469" s="163"/>
      <c r="O469" s="163"/>
      <c r="P469" s="163"/>
      <c r="Q469" s="163"/>
      <c r="R469" s="163"/>
      <c r="S469" s="163"/>
      <c r="T469" s="163"/>
      <c r="U469" s="163"/>
      <c r="V469" s="163"/>
      <c r="W469" s="163"/>
      <c r="X469" s="163"/>
      <c r="Y469" s="153"/>
      <c r="Z469" s="153"/>
      <c r="AA469" s="153"/>
      <c r="AB469" s="153"/>
      <c r="AC469" s="153"/>
      <c r="AD469" s="153"/>
      <c r="AE469" s="153"/>
      <c r="AF469" s="153"/>
      <c r="AG469" s="153" t="s">
        <v>107</v>
      </c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</row>
    <row r="470" spans="1:60" ht="22.5" outlineLevel="1" x14ac:dyDescent="0.2">
      <c r="A470" s="177">
        <v>192</v>
      </c>
      <c r="B470" s="178" t="s">
        <v>557</v>
      </c>
      <c r="C470" s="196" t="s">
        <v>558</v>
      </c>
      <c r="D470" s="179" t="s">
        <v>239</v>
      </c>
      <c r="E470" s="180">
        <v>1</v>
      </c>
      <c r="F470" s="181"/>
      <c r="G470" s="182">
        <f>ROUND(E470*F470,2)</f>
        <v>0</v>
      </c>
      <c r="H470" s="181"/>
      <c r="I470" s="182">
        <f>ROUND(E470*H470,2)</f>
        <v>0</v>
      </c>
      <c r="J470" s="181"/>
      <c r="K470" s="182">
        <f>ROUND(E470*J470,2)</f>
        <v>0</v>
      </c>
      <c r="L470" s="182">
        <v>21</v>
      </c>
      <c r="M470" s="182">
        <f>G470*(1+L470/100)</f>
        <v>0</v>
      </c>
      <c r="N470" s="182">
        <v>0</v>
      </c>
      <c r="O470" s="182">
        <f>ROUND(E470*N470,2)</f>
        <v>0</v>
      </c>
      <c r="P470" s="182">
        <v>0</v>
      </c>
      <c r="Q470" s="182">
        <f>ROUND(E470*P470,2)</f>
        <v>0</v>
      </c>
      <c r="R470" s="182"/>
      <c r="S470" s="182" t="s">
        <v>240</v>
      </c>
      <c r="T470" s="183" t="s">
        <v>241</v>
      </c>
      <c r="U470" s="163">
        <v>0</v>
      </c>
      <c r="V470" s="163">
        <f>ROUND(E470*U470,2)</f>
        <v>0</v>
      </c>
      <c r="W470" s="163"/>
      <c r="X470" s="163" t="s">
        <v>100</v>
      </c>
      <c r="Y470" s="153"/>
      <c r="Z470" s="153"/>
      <c r="AA470" s="153"/>
      <c r="AB470" s="153"/>
      <c r="AC470" s="153"/>
      <c r="AD470" s="153"/>
      <c r="AE470" s="153"/>
      <c r="AF470" s="153"/>
      <c r="AG470" s="153" t="s">
        <v>101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</row>
    <row r="471" spans="1:60" ht="33.75" outlineLevel="1" x14ac:dyDescent="0.2">
      <c r="A471" s="160"/>
      <c r="B471" s="161"/>
      <c r="C471" s="262" t="s">
        <v>791</v>
      </c>
      <c r="D471" s="263"/>
      <c r="E471" s="263"/>
      <c r="F471" s="263"/>
      <c r="G471" s="263"/>
      <c r="H471" s="163"/>
      <c r="I471" s="163"/>
      <c r="J471" s="163"/>
      <c r="K471" s="163"/>
      <c r="L471" s="163"/>
      <c r="M471" s="163"/>
      <c r="N471" s="163"/>
      <c r="O471" s="163"/>
      <c r="P471" s="163"/>
      <c r="Q471" s="163"/>
      <c r="R471" s="163"/>
      <c r="S471" s="163"/>
      <c r="T471" s="163"/>
      <c r="U471" s="163"/>
      <c r="V471" s="163"/>
      <c r="W471" s="163"/>
      <c r="X471" s="163"/>
      <c r="Y471" s="153"/>
      <c r="Z471" s="153"/>
      <c r="AA471" s="153"/>
      <c r="AB471" s="153"/>
      <c r="AC471" s="153"/>
      <c r="AD471" s="153"/>
      <c r="AE471" s="153"/>
      <c r="AF471" s="153"/>
      <c r="AG471" s="153" t="s">
        <v>107</v>
      </c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91" t="str">
        <f>C471</f>
        <v>NEAGRESIVNÍ A NETOXICKÉ TEPLONOSNÉ LÁTKY, Tmax=90°C,Tokolí= max. 40°C.UDRŽOVÁNÍ TLAKU +-0,2BAR, 1 ks ČERPADLO, PŘEPOUŠTĚCÍ VENTIL.1VSTUP/VÝSTUP RS485, ETHERNETRJ45, USB HUB. NAPĚTÍ 230V, Pel = 1,1 kW. UDRŽOVÁNÍ TLAKU +-0,2BAR, 1 ks ČERPADLO, PŘEPOUŠTĚCÍ VENTIL.</v>
      </c>
      <c r="BB471" s="153"/>
      <c r="BC471" s="153"/>
      <c r="BD471" s="153"/>
      <c r="BE471" s="153"/>
      <c r="BF471" s="153"/>
      <c r="BG471" s="153"/>
      <c r="BH471" s="153"/>
    </row>
    <row r="472" spans="1:60" outlineLevel="1" x14ac:dyDescent="0.2">
      <c r="A472" s="160"/>
      <c r="B472" s="161"/>
      <c r="C472" s="260" t="s">
        <v>559</v>
      </c>
      <c r="D472" s="261"/>
      <c r="E472" s="261"/>
      <c r="F472" s="261"/>
      <c r="G472" s="261"/>
      <c r="H472" s="163"/>
      <c r="I472" s="163"/>
      <c r="J472" s="163"/>
      <c r="K472" s="163"/>
      <c r="L472" s="163"/>
      <c r="M472" s="163"/>
      <c r="N472" s="163"/>
      <c r="O472" s="163"/>
      <c r="P472" s="163"/>
      <c r="Q472" s="163"/>
      <c r="R472" s="163"/>
      <c r="S472" s="163"/>
      <c r="T472" s="163"/>
      <c r="U472" s="163"/>
      <c r="V472" s="163"/>
      <c r="W472" s="163"/>
      <c r="X472" s="163"/>
      <c r="Y472" s="153"/>
      <c r="Z472" s="153"/>
      <c r="AA472" s="153"/>
      <c r="AB472" s="153"/>
      <c r="AC472" s="153"/>
      <c r="AD472" s="153"/>
      <c r="AE472" s="153"/>
      <c r="AF472" s="153"/>
      <c r="AG472" s="153" t="s">
        <v>107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</row>
    <row r="473" spans="1:60" ht="22.5" outlineLevel="1" x14ac:dyDescent="0.2">
      <c r="A473" s="177">
        <v>193</v>
      </c>
      <c r="B473" s="178" t="s">
        <v>560</v>
      </c>
      <c r="C473" s="196" t="s">
        <v>561</v>
      </c>
      <c r="D473" s="179" t="s">
        <v>239</v>
      </c>
      <c r="E473" s="180">
        <v>1</v>
      </c>
      <c r="F473" s="181"/>
      <c r="G473" s="182">
        <f>ROUND(E473*F473,2)</f>
        <v>0</v>
      </c>
      <c r="H473" s="181"/>
      <c r="I473" s="182">
        <f>ROUND(E473*H473,2)</f>
        <v>0</v>
      </c>
      <c r="J473" s="181"/>
      <c r="K473" s="182">
        <f>ROUND(E473*J473,2)</f>
        <v>0</v>
      </c>
      <c r="L473" s="182">
        <v>21</v>
      </c>
      <c r="M473" s="182">
        <f>G473*(1+L473/100)</f>
        <v>0</v>
      </c>
      <c r="N473" s="182">
        <v>0</v>
      </c>
      <c r="O473" s="182">
        <f>ROUND(E473*N473,2)</f>
        <v>0</v>
      </c>
      <c r="P473" s="182">
        <v>0</v>
      </c>
      <c r="Q473" s="182">
        <f>ROUND(E473*P473,2)</f>
        <v>0</v>
      </c>
      <c r="R473" s="182"/>
      <c r="S473" s="182" t="s">
        <v>240</v>
      </c>
      <c r="T473" s="183" t="s">
        <v>241</v>
      </c>
      <c r="U473" s="163">
        <v>0</v>
      </c>
      <c r="V473" s="163">
        <f>ROUND(E473*U473,2)</f>
        <v>0</v>
      </c>
      <c r="W473" s="163"/>
      <c r="X473" s="163" t="s">
        <v>100</v>
      </c>
      <c r="Y473" s="153"/>
      <c r="Z473" s="153"/>
      <c r="AA473" s="153"/>
      <c r="AB473" s="153"/>
      <c r="AC473" s="153"/>
      <c r="AD473" s="153"/>
      <c r="AE473" s="153"/>
      <c r="AF473" s="153"/>
      <c r="AG473" s="153" t="s">
        <v>101</v>
      </c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</row>
    <row r="474" spans="1:60" ht="22.5" outlineLevel="1" x14ac:dyDescent="0.2">
      <c r="A474" s="160"/>
      <c r="B474" s="161"/>
      <c r="C474" s="262" t="s">
        <v>562</v>
      </c>
      <c r="D474" s="263"/>
      <c r="E474" s="263"/>
      <c r="F474" s="263"/>
      <c r="G474" s="263"/>
      <c r="H474" s="163"/>
      <c r="I474" s="163"/>
      <c r="J474" s="163"/>
      <c r="K474" s="163"/>
      <c r="L474" s="163"/>
      <c r="M474" s="163"/>
      <c r="N474" s="163"/>
      <c r="O474" s="163"/>
      <c r="P474" s="163"/>
      <c r="Q474" s="163"/>
      <c r="R474" s="163"/>
      <c r="S474" s="163"/>
      <c r="T474" s="163"/>
      <c r="U474" s="163"/>
      <c r="V474" s="163"/>
      <c r="W474" s="163"/>
      <c r="X474" s="163"/>
      <c r="Y474" s="153"/>
      <c r="Z474" s="153"/>
      <c r="AA474" s="153"/>
      <c r="AB474" s="153"/>
      <c r="AC474" s="153"/>
      <c r="AD474" s="153"/>
      <c r="AE474" s="153"/>
      <c r="AF474" s="153"/>
      <c r="AG474" s="153" t="s">
        <v>107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91" t="str">
        <f>C474</f>
        <v>VČETNĚ MONTÁŽNÍ SADY PRO NAPOJENÍ K TECBOXU, OBJEM= 400 l, PRŮMĚR=620mm, VÝŠKA=1532mm, PŘIPOJOVACÍ ROZMĚR  Rp 6/4' ; VČETNĚ FLEX.HADICE a POJ:VENTIL PV=2bar,</v>
      </c>
      <c r="BB474" s="153"/>
      <c r="BC474" s="153"/>
      <c r="BD474" s="153"/>
      <c r="BE474" s="153"/>
      <c r="BF474" s="153"/>
      <c r="BG474" s="153"/>
      <c r="BH474" s="153"/>
    </row>
    <row r="475" spans="1:60" outlineLevel="1" x14ac:dyDescent="0.2">
      <c r="A475" s="160"/>
      <c r="B475" s="161"/>
      <c r="C475" s="260" t="s">
        <v>563</v>
      </c>
      <c r="D475" s="261"/>
      <c r="E475" s="261"/>
      <c r="F475" s="261"/>
      <c r="G475" s="261"/>
      <c r="H475" s="163"/>
      <c r="I475" s="163"/>
      <c r="J475" s="163"/>
      <c r="K475" s="163"/>
      <c r="L475" s="163"/>
      <c r="M475" s="163"/>
      <c r="N475" s="163"/>
      <c r="O475" s="163"/>
      <c r="P475" s="163"/>
      <c r="Q475" s="163"/>
      <c r="R475" s="163"/>
      <c r="S475" s="163"/>
      <c r="T475" s="163"/>
      <c r="U475" s="163"/>
      <c r="V475" s="163"/>
      <c r="W475" s="163"/>
      <c r="X475" s="163"/>
      <c r="Y475" s="153"/>
      <c r="Z475" s="153"/>
      <c r="AA475" s="153"/>
      <c r="AB475" s="153"/>
      <c r="AC475" s="153"/>
      <c r="AD475" s="153"/>
      <c r="AE475" s="153"/>
      <c r="AF475" s="153"/>
      <c r="AG475" s="153" t="s">
        <v>107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</row>
    <row r="476" spans="1:60" ht="22.5" outlineLevel="1" x14ac:dyDescent="0.2">
      <c r="A476" s="177">
        <v>194</v>
      </c>
      <c r="B476" s="178" t="s">
        <v>564</v>
      </c>
      <c r="C476" s="196" t="s">
        <v>565</v>
      </c>
      <c r="D476" s="179" t="s">
        <v>239</v>
      </c>
      <c r="E476" s="180">
        <v>1</v>
      </c>
      <c r="F476" s="181"/>
      <c r="G476" s="182">
        <f>ROUND(E476*F476,2)</f>
        <v>0</v>
      </c>
      <c r="H476" s="181"/>
      <c r="I476" s="182">
        <f>ROUND(E476*H476,2)</f>
        <v>0</v>
      </c>
      <c r="J476" s="181"/>
      <c r="K476" s="182">
        <f>ROUND(E476*J476,2)</f>
        <v>0</v>
      </c>
      <c r="L476" s="182">
        <v>21</v>
      </c>
      <c r="M476" s="182">
        <f>G476*(1+L476/100)</f>
        <v>0</v>
      </c>
      <c r="N476" s="182">
        <v>0</v>
      </c>
      <c r="O476" s="182">
        <f>ROUND(E476*N476,2)</f>
        <v>0</v>
      </c>
      <c r="P476" s="182">
        <v>0</v>
      </c>
      <c r="Q476" s="182">
        <f>ROUND(E476*P476,2)</f>
        <v>0</v>
      </c>
      <c r="R476" s="182"/>
      <c r="S476" s="182" t="s">
        <v>240</v>
      </c>
      <c r="T476" s="183" t="s">
        <v>241</v>
      </c>
      <c r="U476" s="163">
        <v>0</v>
      </c>
      <c r="V476" s="163">
        <f>ROUND(E476*U476,2)</f>
        <v>0</v>
      </c>
      <c r="W476" s="163"/>
      <c r="X476" s="163" t="s">
        <v>100</v>
      </c>
      <c r="Y476" s="153"/>
      <c r="Z476" s="153"/>
      <c r="AA476" s="153"/>
      <c r="AB476" s="153"/>
      <c r="AC476" s="153"/>
      <c r="AD476" s="153"/>
      <c r="AE476" s="153"/>
      <c r="AF476" s="153"/>
      <c r="AG476" s="153" t="s">
        <v>101</v>
      </c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  <c r="BF476" s="153"/>
      <c r="BG476" s="153"/>
      <c r="BH476" s="153"/>
    </row>
    <row r="477" spans="1:60" ht="22.5" outlineLevel="1" x14ac:dyDescent="0.2">
      <c r="A477" s="160"/>
      <c r="B477" s="161"/>
      <c r="C477" s="262" t="s">
        <v>566</v>
      </c>
      <c r="D477" s="263"/>
      <c r="E477" s="263"/>
      <c r="F477" s="263"/>
      <c r="G477" s="263"/>
      <c r="H477" s="163"/>
      <c r="I477" s="163"/>
      <c r="J477" s="163"/>
      <c r="K477" s="163"/>
      <c r="L477" s="163"/>
      <c r="M477" s="163"/>
      <c r="N477" s="163"/>
      <c r="O477" s="163"/>
      <c r="P477" s="163"/>
      <c r="Q477" s="163"/>
      <c r="R477" s="163"/>
      <c r="S477" s="163"/>
      <c r="T477" s="163"/>
      <c r="U477" s="163"/>
      <c r="V477" s="163"/>
      <c r="W477" s="163"/>
      <c r="X477" s="163"/>
      <c r="Y477" s="153"/>
      <c r="Z477" s="153"/>
      <c r="AA477" s="153"/>
      <c r="AB477" s="153"/>
      <c r="AC477" s="153"/>
      <c r="AD477" s="153"/>
      <c r="AE477" s="153"/>
      <c r="AF477" s="153"/>
      <c r="AG477" s="153" t="s">
        <v>107</v>
      </c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91" t="str">
        <f>C477</f>
        <v>PRŮMĚR=536mm, VÝŠKA=316mm, PŘIPOJOVACÍ ROZMĚR  R 3/4'' , NASTAVENÝ TLAK Z VÝROBY Po=4bar, POČÁTEČNÍ TLAK Pa=2,4bar, KONEČNÝ TLAK Pe=2,8bar, TLAK Po NA VZDUŠNÉ STRANĚ NASTAVIT NA 2bar.</v>
      </c>
      <c r="BB477" s="153"/>
      <c r="BC477" s="153"/>
      <c r="BD477" s="153"/>
      <c r="BE477" s="153"/>
      <c r="BF477" s="153"/>
      <c r="BG477" s="153"/>
      <c r="BH477" s="153"/>
    </row>
    <row r="478" spans="1:60" outlineLevel="1" x14ac:dyDescent="0.2">
      <c r="A478" s="160"/>
      <c r="B478" s="161"/>
      <c r="C478" s="260" t="s">
        <v>567</v>
      </c>
      <c r="D478" s="261"/>
      <c r="E478" s="261"/>
      <c r="F478" s="261"/>
      <c r="G478" s="261"/>
      <c r="H478" s="163"/>
      <c r="I478" s="163"/>
      <c r="J478" s="163"/>
      <c r="K478" s="163"/>
      <c r="L478" s="163"/>
      <c r="M478" s="163"/>
      <c r="N478" s="163"/>
      <c r="O478" s="163"/>
      <c r="P478" s="163"/>
      <c r="Q478" s="163"/>
      <c r="R478" s="163"/>
      <c r="S478" s="163"/>
      <c r="T478" s="163"/>
      <c r="U478" s="163"/>
      <c r="V478" s="163"/>
      <c r="W478" s="163"/>
      <c r="X478" s="163"/>
      <c r="Y478" s="153"/>
      <c r="Z478" s="153"/>
      <c r="AA478" s="153"/>
      <c r="AB478" s="153"/>
      <c r="AC478" s="153"/>
      <c r="AD478" s="153"/>
      <c r="AE478" s="153"/>
      <c r="AF478" s="153"/>
      <c r="AG478" s="153" t="s">
        <v>107</v>
      </c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</row>
    <row r="479" spans="1:60" outlineLevel="1" x14ac:dyDescent="0.2">
      <c r="A479" s="184">
        <v>195</v>
      </c>
      <c r="B479" s="185" t="s">
        <v>568</v>
      </c>
      <c r="C479" s="195" t="s">
        <v>569</v>
      </c>
      <c r="D479" s="186" t="s">
        <v>239</v>
      </c>
      <c r="E479" s="187">
        <v>1</v>
      </c>
      <c r="F479" s="188"/>
      <c r="G479" s="189">
        <f>ROUND(E479*F479,2)</f>
        <v>0</v>
      </c>
      <c r="H479" s="188"/>
      <c r="I479" s="189">
        <f>ROUND(E479*H479,2)</f>
        <v>0</v>
      </c>
      <c r="J479" s="188"/>
      <c r="K479" s="189">
        <f>ROUND(E479*J479,2)</f>
        <v>0</v>
      </c>
      <c r="L479" s="189">
        <v>21</v>
      </c>
      <c r="M479" s="189">
        <f>G479*(1+L479/100)</f>
        <v>0</v>
      </c>
      <c r="N479" s="189">
        <v>0</v>
      </c>
      <c r="O479" s="189">
        <f>ROUND(E479*N479,2)</f>
        <v>0</v>
      </c>
      <c r="P479" s="189">
        <v>0</v>
      </c>
      <c r="Q479" s="189">
        <f>ROUND(E479*P479,2)</f>
        <v>0</v>
      </c>
      <c r="R479" s="189"/>
      <c r="S479" s="189" t="s">
        <v>240</v>
      </c>
      <c r="T479" s="190" t="s">
        <v>241</v>
      </c>
      <c r="U479" s="163">
        <v>0</v>
      </c>
      <c r="V479" s="163">
        <f>ROUND(E479*U479,2)</f>
        <v>0</v>
      </c>
      <c r="W479" s="163"/>
      <c r="X479" s="163" t="s">
        <v>100</v>
      </c>
      <c r="Y479" s="153"/>
      <c r="Z479" s="153"/>
      <c r="AA479" s="153"/>
      <c r="AB479" s="153"/>
      <c r="AC479" s="153"/>
      <c r="AD479" s="153"/>
      <c r="AE479" s="153"/>
      <c r="AF479" s="153"/>
      <c r="AG479" s="153" t="s">
        <v>101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</row>
    <row r="480" spans="1:60" ht="22.5" outlineLevel="1" x14ac:dyDescent="0.2">
      <c r="A480" s="177">
        <v>196</v>
      </c>
      <c r="B480" s="178" t="s">
        <v>570</v>
      </c>
      <c r="C480" s="196" t="s">
        <v>571</v>
      </c>
      <c r="D480" s="179" t="s">
        <v>283</v>
      </c>
      <c r="E480" s="180">
        <v>1</v>
      </c>
      <c r="F480" s="181"/>
      <c r="G480" s="182">
        <f>ROUND(E480*F480,2)</f>
        <v>0</v>
      </c>
      <c r="H480" s="181"/>
      <c r="I480" s="182">
        <f>ROUND(E480*H480,2)</f>
        <v>0</v>
      </c>
      <c r="J480" s="181"/>
      <c r="K480" s="182">
        <f>ROUND(E480*J480,2)</f>
        <v>0</v>
      </c>
      <c r="L480" s="182">
        <v>21</v>
      </c>
      <c r="M480" s="182">
        <f>G480*(1+L480/100)</f>
        <v>0</v>
      </c>
      <c r="N480" s="182">
        <v>0</v>
      </c>
      <c r="O480" s="182">
        <f>ROUND(E480*N480,2)</f>
        <v>0</v>
      </c>
      <c r="P480" s="182">
        <v>0</v>
      </c>
      <c r="Q480" s="182">
        <f>ROUND(E480*P480,2)</f>
        <v>0</v>
      </c>
      <c r="R480" s="182"/>
      <c r="S480" s="182" t="s">
        <v>240</v>
      </c>
      <c r="T480" s="183" t="s">
        <v>241</v>
      </c>
      <c r="U480" s="163">
        <v>0</v>
      </c>
      <c r="V480" s="163">
        <f>ROUND(E480*U480,2)</f>
        <v>0</v>
      </c>
      <c r="W480" s="163"/>
      <c r="X480" s="163" t="s">
        <v>100</v>
      </c>
      <c r="Y480" s="153"/>
      <c r="Z480" s="153"/>
      <c r="AA480" s="153"/>
      <c r="AB480" s="153"/>
      <c r="AC480" s="153"/>
      <c r="AD480" s="153"/>
      <c r="AE480" s="153"/>
      <c r="AF480" s="153"/>
      <c r="AG480" s="153" t="s">
        <v>101</v>
      </c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</row>
    <row r="481" spans="1:60" outlineLevel="1" x14ac:dyDescent="0.2">
      <c r="A481" s="160"/>
      <c r="B481" s="161"/>
      <c r="C481" s="262" t="s">
        <v>572</v>
      </c>
      <c r="D481" s="263"/>
      <c r="E481" s="263"/>
      <c r="F481" s="263"/>
      <c r="G481" s="263"/>
      <c r="H481" s="163"/>
      <c r="I481" s="163"/>
      <c r="J481" s="163"/>
      <c r="K481" s="163"/>
      <c r="L481" s="163"/>
      <c r="M481" s="163"/>
      <c r="N481" s="163"/>
      <c r="O481" s="163"/>
      <c r="P481" s="163"/>
      <c r="Q481" s="163"/>
      <c r="R481" s="163"/>
      <c r="S481" s="163"/>
      <c r="T481" s="163"/>
      <c r="U481" s="163"/>
      <c r="V481" s="163"/>
      <c r="W481" s="163"/>
      <c r="X481" s="163"/>
      <c r="Y481" s="153"/>
      <c r="Z481" s="153"/>
      <c r="AA481" s="153"/>
      <c r="AB481" s="153"/>
      <c r="AC481" s="153"/>
      <c r="AD481" s="153"/>
      <c r="AE481" s="153"/>
      <c r="AF481" s="153"/>
      <c r="AG481" s="153" t="s">
        <v>107</v>
      </c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</row>
    <row r="482" spans="1:60" outlineLevel="1" x14ac:dyDescent="0.2">
      <c r="A482" s="160"/>
      <c r="B482" s="161"/>
      <c r="C482" s="260" t="s">
        <v>573</v>
      </c>
      <c r="D482" s="261"/>
      <c r="E482" s="261"/>
      <c r="F482" s="261"/>
      <c r="G482" s="261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63"/>
      <c r="Y482" s="153"/>
      <c r="Z482" s="153"/>
      <c r="AA482" s="153"/>
      <c r="AB482" s="153"/>
      <c r="AC482" s="153"/>
      <c r="AD482" s="153"/>
      <c r="AE482" s="153"/>
      <c r="AF482" s="153"/>
      <c r="AG482" s="153" t="s">
        <v>107</v>
      </c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</row>
    <row r="483" spans="1:60" outlineLevel="1" x14ac:dyDescent="0.2">
      <c r="A483" s="160"/>
      <c r="B483" s="161"/>
      <c r="C483" s="199" t="s">
        <v>574</v>
      </c>
      <c r="D483" s="165"/>
      <c r="E483" s="166"/>
      <c r="F483" s="167"/>
      <c r="G483" s="167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53"/>
      <c r="Z483" s="153"/>
      <c r="AA483" s="153"/>
      <c r="AB483" s="153"/>
      <c r="AC483" s="153"/>
      <c r="AD483" s="153"/>
      <c r="AE483" s="153"/>
      <c r="AF483" s="153"/>
      <c r="AG483" s="153" t="s">
        <v>107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</row>
    <row r="484" spans="1:60" outlineLevel="1" x14ac:dyDescent="0.2">
      <c r="A484" s="160"/>
      <c r="B484" s="161"/>
      <c r="C484" s="260" t="s">
        <v>575</v>
      </c>
      <c r="D484" s="261"/>
      <c r="E484" s="261"/>
      <c r="F484" s="261"/>
      <c r="G484" s="261"/>
      <c r="H484" s="163"/>
      <c r="I484" s="163"/>
      <c r="J484" s="163"/>
      <c r="K484" s="163"/>
      <c r="L484" s="163"/>
      <c r="M484" s="163"/>
      <c r="N484" s="163"/>
      <c r="O484" s="163"/>
      <c r="P484" s="163"/>
      <c r="Q484" s="163"/>
      <c r="R484" s="163"/>
      <c r="S484" s="163"/>
      <c r="T484" s="163"/>
      <c r="U484" s="163"/>
      <c r="V484" s="163"/>
      <c r="W484" s="163"/>
      <c r="X484" s="163"/>
      <c r="Y484" s="153"/>
      <c r="Z484" s="153"/>
      <c r="AA484" s="153"/>
      <c r="AB484" s="153"/>
      <c r="AC484" s="153"/>
      <c r="AD484" s="153"/>
      <c r="AE484" s="153"/>
      <c r="AF484" s="153"/>
      <c r="AG484" s="153" t="s">
        <v>107</v>
      </c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</row>
    <row r="485" spans="1:60" outlineLevel="1" x14ac:dyDescent="0.2">
      <c r="A485" s="160"/>
      <c r="B485" s="161"/>
      <c r="C485" s="260" t="s">
        <v>792</v>
      </c>
      <c r="D485" s="261"/>
      <c r="E485" s="261"/>
      <c r="F485" s="261"/>
      <c r="G485" s="261"/>
      <c r="H485" s="163"/>
      <c r="I485" s="163"/>
      <c r="J485" s="163"/>
      <c r="K485" s="163"/>
      <c r="L485" s="163"/>
      <c r="M485" s="163"/>
      <c r="N485" s="163"/>
      <c r="O485" s="163"/>
      <c r="P485" s="163"/>
      <c r="Q485" s="163"/>
      <c r="R485" s="163"/>
      <c r="S485" s="163"/>
      <c r="T485" s="163"/>
      <c r="U485" s="163"/>
      <c r="V485" s="163"/>
      <c r="W485" s="163"/>
      <c r="X485" s="163"/>
      <c r="Y485" s="153"/>
      <c r="Z485" s="153"/>
      <c r="AA485" s="153"/>
      <c r="AB485" s="153"/>
      <c r="AC485" s="153"/>
      <c r="AD485" s="153"/>
      <c r="AE485" s="153"/>
      <c r="AF485" s="153"/>
      <c r="AG485" s="153" t="s">
        <v>107</v>
      </c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</row>
    <row r="486" spans="1:60" outlineLevel="1" x14ac:dyDescent="0.2">
      <c r="A486" s="160"/>
      <c r="B486" s="161"/>
      <c r="C486" s="260" t="s">
        <v>576</v>
      </c>
      <c r="D486" s="261"/>
      <c r="E486" s="261"/>
      <c r="F486" s="261"/>
      <c r="G486" s="261"/>
      <c r="H486" s="163"/>
      <c r="I486" s="163"/>
      <c r="J486" s="163"/>
      <c r="K486" s="163"/>
      <c r="L486" s="163"/>
      <c r="M486" s="163"/>
      <c r="N486" s="163"/>
      <c r="O486" s="163"/>
      <c r="P486" s="163"/>
      <c r="Q486" s="163"/>
      <c r="R486" s="163"/>
      <c r="S486" s="163"/>
      <c r="T486" s="163"/>
      <c r="U486" s="163"/>
      <c r="V486" s="163"/>
      <c r="W486" s="163"/>
      <c r="X486" s="163"/>
      <c r="Y486" s="153"/>
      <c r="Z486" s="153"/>
      <c r="AA486" s="153"/>
      <c r="AB486" s="153"/>
      <c r="AC486" s="153"/>
      <c r="AD486" s="153"/>
      <c r="AE486" s="153"/>
      <c r="AF486" s="153"/>
      <c r="AG486" s="153" t="s">
        <v>107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</row>
    <row r="487" spans="1:60" outlineLevel="1" x14ac:dyDescent="0.2">
      <c r="A487" s="160"/>
      <c r="B487" s="161"/>
      <c r="C487" s="260" t="s">
        <v>577</v>
      </c>
      <c r="D487" s="261"/>
      <c r="E487" s="261"/>
      <c r="F487" s="261"/>
      <c r="G487" s="261"/>
      <c r="H487" s="163"/>
      <c r="I487" s="163"/>
      <c r="J487" s="163"/>
      <c r="K487" s="163"/>
      <c r="L487" s="163"/>
      <c r="M487" s="163"/>
      <c r="N487" s="163"/>
      <c r="O487" s="163"/>
      <c r="P487" s="163"/>
      <c r="Q487" s="163"/>
      <c r="R487" s="163"/>
      <c r="S487" s="163"/>
      <c r="T487" s="163"/>
      <c r="U487" s="163"/>
      <c r="V487" s="163"/>
      <c r="W487" s="163"/>
      <c r="X487" s="163"/>
      <c r="Y487" s="153"/>
      <c r="Z487" s="153"/>
      <c r="AA487" s="153"/>
      <c r="AB487" s="153"/>
      <c r="AC487" s="153"/>
      <c r="AD487" s="153"/>
      <c r="AE487" s="153"/>
      <c r="AF487" s="153"/>
      <c r="AG487" s="153" t="s">
        <v>107</v>
      </c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</row>
    <row r="488" spans="1:60" outlineLevel="1" x14ac:dyDescent="0.2">
      <c r="A488" s="160"/>
      <c r="B488" s="161"/>
      <c r="C488" s="260" t="s">
        <v>578</v>
      </c>
      <c r="D488" s="261"/>
      <c r="E488" s="261"/>
      <c r="F488" s="261"/>
      <c r="G488" s="261"/>
      <c r="H488" s="163"/>
      <c r="I488" s="163"/>
      <c r="J488" s="163"/>
      <c r="K488" s="163"/>
      <c r="L488" s="163"/>
      <c r="M488" s="163"/>
      <c r="N488" s="163"/>
      <c r="O488" s="163"/>
      <c r="P488" s="163"/>
      <c r="Q488" s="163"/>
      <c r="R488" s="163"/>
      <c r="S488" s="163"/>
      <c r="T488" s="163"/>
      <c r="U488" s="163"/>
      <c r="V488" s="163"/>
      <c r="W488" s="163"/>
      <c r="X488" s="163"/>
      <c r="Y488" s="153"/>
      <c r="Z488" s="153"/>
      <c r="AA488" s="153"/>
      <c r="AB488" s="153"/>
      <c r="AC488" s="153"/>
      <c r="AD488" s="153"/>
      <c r="AE488" s="153"/>
      <c r="AF488" s="153"/>
      <c r="AG488" s="153" t="s">
        <v>107</v>
      </c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</row>
    <row r="489" spans="1:60" outlineLevel="1" x14ac:dyDescent="0.2">
      <c r="A489" s="160"/>
      <c r="B489" s="161"/>
      <c r="C489" s="260" t="s">
        <v>579</v>
      </c>
      <c r="D489" s="261"/>
      <c r="E489" s="261"/>
      <c r="F489" s="261"/>
      <c r="G489" s="261"/>
      <c r="H489" s="163"/>
      <c r="I489" s="163"/>
      <c r="J489" s="163"/>
      <c r="K489" s="163"/>
      <c r="L489" s="163"/>
      <c r="M489" s="163"/>
      <c r="N489" s="163"/>
      <c r="O489" s="163"/>
      <c r="P489" s="163"/>
      <c r="Q489" s="163"/>
      <c r="R489" s="163"/>
      <c r="S489" s="163"/>
      <c r="T489" s="163"/>
      <c r="U489" s="163"/>
      <c r="V489" s="163"/>
      <c r="W489" s="163"/>
      <c r="X489" s="163"/>
      <c r="Y489" s="153"/>
      <c r="Z489" s="153"/>
      <c r="AA489" s="153"/>
      <c r="AB489" s="153"/>
      <c r="AC489" s="153"/>
      <c r="AD489" s="153"/>
      <c r="AE489" s="153"/>
      <c r="AF489" s="153"/>
      <c r="AG489" s="153" t="s">
        <v>107</v>
      </c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</row>
    <row r="490" spans="1:60" outlineLevel="1" x14ac:dyDescent="0.2">
      <c r="A490" s="160"/>
      <c r="B490" s="161"/>
      <c r="C490" s="199" t="s">
        <v>574</v>
      </c>
      <c r="D490" s="165"/>
      <c r="E490" s="166"/>
      <c r="F490" s="167"/>
      <c r="G490" s="167"/>
      <c r="H490" s="163"/>
      <c r="I490" s="163"/>
      <c r="J490" s="163"/>
      <c r="K490" s="163"/>
      <c r="L490" s="163"/>
      <c r="M490" s="163"/>
      <c r="N490" s="163"/>
      <c r="O490" s="163"/>
      <c r="P490" s="163"/>
      <c r="Q490" s="163"/>
      <c r="R490" s="163"/>
      <c r="S490" s="163"/>
      <c r="T490" s="163"/>
      <c r="U490" s="163"/>
      <c r="V490" s="163"/>
      <c r="W490" s="163"/>
      <c r="X490" s="163"/>
      <c r="Y490" s="153"/>
      <c r="Z490" s="153"/>
      <c r="AA490" s="153"/>
      <c r="AB490" s="153"/>
      <c r="AC490" s="153"/>
      <c r="AD490" s="153"/>
      <c r="AE490" s="153"/>
      <c r="AF490" s="153"/>
      <c r="AG490" s="153" t="s">
        <v>107</v>
      </c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</row>
    <row r="491" spans="1:60" outlineLevel="1" x14ac:dyDescent="0.2">
      <c r="A491" s="160"/>
      <c r="B491" s="161"/>
      <c r="C491" s="260" t="s">
        <v>580</v>
      </c>
      <c r="D491" s="261"/>
      <c r="E491" s="261"/>
      <c r="F491" s="261"/>
      <c r="G491" s="261"/>
      <c r="H491" s="163"/>
      <c r="I491" s="163"/>
      <c r="J491" s="163"/>
      <c r="K491" s="163"/>
      <c r="L491" s="163"/>
      <c r="M491" s="163"/>
      <c r="N491" s="163"/>
      <c r="O491" s="163"/>
      <c r="P491" s="163"/>
      <c r="Q491" s="163"/>
      <c r="R491" s="163"/>
      <c r="S491" s="163"/>
      <c r="T491" s="163"/>
      <c r="U491" s="163"/>
      <c r="V491" s="163"/>
      <c r="W491" s="163"/>
      <c r="X491" s="163"/>
      <c r="Y491" s="153"/>
      <c r="Z491" s="153"/>
      <c r="AA491" s="153"/>
      <c r="AB491" s="153"/>
      <c r="AC491" s="153"/>
      <c r="AD491" s="153"/>
      <c r="AE491" s="153"/>
      <c r="AF491" s="153"/>
      <c r="AG491" s="153" t="s">
        <v>107</v>
      </c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</row>
    <row r="492" spans="1:60" outlineLevel="1" x14ac:dyDescent="0.2">
      <c r="A492" s="160"/>
      <c r="B492" s="161"/>
      <c r="C492" s="260" t="s">
        <v>581</v>
      </c>
      <c r="D492" s="261"/>
      <c r="E492" s="261"/>
      <c r="F492" s="261"/>
      <c r="G492" s="261"/>
      <c r="H492" s="163"/>
      <c r="I492" s="163"/>
      <c r="J492" s="163"/>
      <c r="K492" s="163"/>
      <c r="L492" s="163"/>
      <c r="M492" s="163"/>
      <c r="N492" s="163"/>
      <c r="O492" s="163"/>
      <c r="P492" s="163"/>
      <c r="Q492" s="163"/>
      <c r="R492" s="163"/>
      <c r="S492" s="163"/>
      <c r="T492" s="163"/>
      <c r="U492" s="163"/>
      <c r="V492" s="163"/>
      <c r="W492" s="163"/>
      <c r="X492" s="163"/>
      <c r="Y492" s="153"/>
      <c r="Z492" s="153"/>
      <c r="AA492" s="153"/>
      <c r="AB492" s="153"/>
      <c r="AC492" s="153"/>
      <c r="AD492" s="153"/>
      <c r="AE492" s="153"/>
      <c r="AF492" s="153"/>
      <c r="AG492" s="153" t="s">
        <v>107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</row>
    <row r="493" spans="1:60" outlineLevel="1" x14ac:dyDescent="0.2">
      <c r="A493" s="160"/>
      <c r="B493" s="161"/>
      <c r="C493" s="260" t="s">
        <v>582</v>
      </c>
      <c r="D493" s="261"/>
      <c r="E493" s="261"/>
      <c r="F493" s="261"/>
      <c r="G493" s="261"/>
      <c r="H493" s="163"/>
      <c r="I493" s="163"/>
      <c r="J493" s="163"/>
      <c r="K493" s="163"/>
      <c r="L493" s="163"/>
      <c r="M493" s="163"/>
      <c r="N493" s="163"/>
      <c r="O493" s="163"/>
      <c r="P493" s="163"/>
      <c r="Q493" s="163"/>
      <c r="R493" s="163"/>
      <c r="S493" s="163"/>
      <c r="T493" s="163"/>
      <c r="U493" s="163"/>
      <c r="V493" s="163"/>
      <c r="W493" s="163"/>
      <c r="X493" s="163"/>
      <c r="Y493" s="153"/>
      <c r="Z493" s="153"/>
      <c r="AA493" s="153"/>
      <c r="AB493" s="153"/>
      <c r="AC493" s="153"/>
      <c r="AD493" s="153"/>
      <c r="AE493" s="153"/>
      <c r="AF493" s="153"/>
      <c r="AG493" s="153" t="s">
        <v>107</v>
      </c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</row>
    <row r="494" spans="1:60" outlineLevel="1" x14ac:dyDescent="0.2">
      <c r="A494" s="160"/>
      <c r="B494" s="161"/>
      <c r="C494" s="199" t="s">
        <v>574</v>
      </c>
      <c r="D494" s="165"/>
      <c r="E494" s="166"/>
      <c r="F494" s="167"/>
      <c r="G494" s="167"/>
      <c r="H494" s="163"/>
      <c r="I494" s="163"/>
      <c r="J494" s="163"/>
      <c r="K494" s="163"/>
      <c r="L494" s="163"/>
      <c r="M494" s="163"/>
      <c r="N494" s="163"/>
      <c r="O494" s="163"/>
      <c r="P494" s="163"/>
      <c r="Q494" s="163"/>
      <c r="R494" s="163"/>
      <c r="S494" s="163"/>
      <c r="T494" s="163"/>
      <c r="U494" s="163"/>
      <c r="V494" s="163"/>
      <c r="W494" s="163"/>
      <c r="X494" s="163"/>
      <c r="Y494" s="153"/>
      <c r="Z494" s="153"/>
      <c r="AA494" s="153"/>
      <c r="AB494" s="153"/>
      <c r="AC494" s="153"/>
      <c r="AD494" s="153"/>
      <c r="AE494" s="153"/>
      <c r="AF494" s="153"/>
      <c r="AG494" s="153" t="s">
        <v>107</v>
      </c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</row>
    <row r="495" spans="1:60" outlineLevel="1" x14ac:dyDescent="0.2">
      <c r="A495" s="160"/>
      <c r="B495" s="161"/>
      <c r="C495" s="260" t="s">
        <v>583</v>
      </c>
      <c r="D495" s="261"/>
      <c r="E495" s="261"/>
      <c r="F495" s="261"/>
      <c r="G495" s="261"/>
      <c r="H495" s="163"/>
      <c r="I495" s="163"/>
      <c r="J495" s="163"/>
      <c r="K495" s="163"/>
      <c r="L495" s="163"/>
      <c r="M495" s="163"/>
      <c r="N495" s="163"/>
      <c r="O495" s="163"/>
      <c r="P495" s="163"/>
      <c r="Q495" s="163"/>
      <c r="R495" s="163"/>
      <c r="S495" s="163"/>
      <c r="T495" s="163"/>
      <c r="U495" s="163"/>
      <c r="V495" s="163"/>
      <c r="W495" s="163"/>
      <c r="X495" s="163"/>
      <c r="Y495" s="153"/>
      <c r="Z495" s="153"/>
      <c r="AA495" s="153"/>
      <c r="AB495" s="153"/>
      <c r="AC495" s="153"/>
      <c r="AD495" s="153"/>
      <c r="AE495" s="153"/>
      <c r="AF495" s="153"/>
      <c r="AG495" s="153" t="s">
        <v>107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91" t="str">
        <f>C495</f>
        <v>Dávkovací čerpadlo Jesco LD 4, proporcionální dávkování, Čerpadlo umístěno na vodoměru ve složení: - 1 kpl</v>
      </c>
      <c r="BB495" s="153"/>
      <c r="BC495" s="153"/>
      <c r="BD495" s="153"/>
      <c r="BE495" s="153"/>
      <c r="BF495" s="153"/>
      <c r="BG495" s="153"/>
      <c r="BH495" s="153"/>
    </row>
    <row r="496" spans="1:60" outlineLevel="1" x14ac:dyDescent="0.2">
      <c r="A496" s="160"/>
      <c r="B496" s="161"/>
      <c r="C496" s="260" t="s">
        <v>584</v>
      </c>
      <c r="D496" s="261"/>
      <c r="E496" s="261"/>
      <c r="F496" s="261"/>
      <c r="G496" s="261"/>
      <c r="H496" s="163"/>
      <c r="I496" s="163"/>
      <c r="J496" s="163"/>
      <c r="K496" s="163"/>
      <c r="L496" s="163"/>
      <c r="M496" s="163"/>
      <c r="N496" s="163"/>
      <c r="O496" s="163"/>
      <c r="P496" s="163"/>
      <c r="Q496" s="163"/>
      <c r="R496" s="163"/>
      <c r="S496" s="163"/>
      <c r="T496" s="163"/>
      <c r="U496" s="163"/>
      <c r="V496" s="163"/>
      <c r="W496" s="163"/>
      <c r="X496" s="163"/>
      <c r="Y496" s="153"/>
      <c r="Z496" s="153"/>
      <c r="AA496" s="153"/>
      <c r="AB496" s="153"/>
      <c r="AC496" s="153"/>
      <c r="AD496" s="153"/>
      <c r="AE496" s="153"/>
      <c r="AF496" s="153"/>
      <c r="AG496" s="153" t="s">
        <v>107</v>
      </c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</row>
    <row r="497" spans="1:60" outlineLevel="1" x14ac:dyDescent="0.2">
      <c r="A497" s="160"/>
      <c r="B497" s="161"/>
      <c r="C497" s="199" t="s">
        <v>574</v>
      </c>
      <c r="D497" s="165"/>
      <c r="E497" s="166"/>
      <c r="F497" s="167"/>
      <c r="G497" s="167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  <c r="T497" s="163"/>
      <c r="U497" s="163"/>
      <c r="V497" s="163"/>
      <c r="W497" s="163"/>
      <c r="X497" s="163"/>
      <c r="Y497" s="153"/>
      <c r="Z497" s="153"/>
      <c r="AA497" s="153"/>
      <c r="AB497" s="153"/>
      <c r="AC497" s="153"/>
      <c r="AD497" s="153"/>
      <c r="AE497" s="153"/>
      <c r="AF497" s="153"/>
      <c r="AG497" s="153" t="s">
        <v>107</v>
      </c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</row>
    <row r="498" spans="1:60" outlineLevel="1" x14ac:dyDescent="0.2">
      <c r="A498" s="160"/>
      <c r="B498" s="161"/>
      <c r="C498" s="260" t="s">
        <v>585</v>
      </c>
      <c r="D498" s="261"/>
      <c r="E498" s="261"/>
      <c r="F498" s="261"/>
      <c r="G498" s="261"/>
      <c r="H498" s="163"/>
      <c r="I498" s="163"/>
      <c r="J498" s="163"/>
      <c r="K498" s="163"/>
      <c r="L498" s="163"/>
      <c r="M498" s="163"/>
      <c r="N498" s="163"/>
      <c r="O498" s="163"/>
      <c r="P498" s="163"/>
      <c r="Q498" s="163"/>
      <c r="R498" s="163"/>
      <c r="S498" s="163"/>
      <c r="T498" s="163"/>
      <c r="U498" s="163"/>
      <c r="V498" s="163"/>
      <c r="W498" s="163"/>
      <c r="X498" s="163"/>
      <c r="Y498" s="153"/>
      <c r="Z498" s="153"/>
      <c r="AA498" s="153"/>
      <c r="AB498" s="153"/>
      <c r="AC498" s="153"/>
      <c r="AD498" s="153"/>
      <c r="AE498" s="153"/>
      <c r="AF498" s="153"/>
      <c r="AG498" s="153" t="s">
        <v>107</v>
      </c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</row>
    <row r="499" spans="1:60" outlineLevel="1" x14ac:dyDescent="0.2">
      <c r="A499" s="160"/>
      <c r="B499" s="161"/>
      <c r="C499" s="260" t="s">
        <v>586</v>
      </c>
      <c r="D499" s="261"/>
      <c r="E499" s="261"/>
      <c r="F499" s="261"/>
      <c r="G499" s="261"/>
      <c r="H499" s="163"/>
      <c r="I499" s="163"/>
      <c r="J499" s="163"/>
      <c r="K499" s="163"/>
      <c r="L499" s="163"/>
      <c r="M499" s="163"/>
      <c r="N499" s="163"/>
      <c r="O499" s="163"/>
      <c r="P499" s="163"/>
      <c r="Q499" s="163"/>
      <c r="R499" s="163"/>
      <c r="S499" s="163"/>
      <c r="T499" s="163"/>
      <c r="U499" s="163"/>
      <c r="V499" s="163"/>
      <c r="W499" s="163"/>
      <c r="X499" s="163"/>
      <c r="Y499" s="153"/>
      <c r="Z499" s="153"/>
      <c r="AA499" s="153"/>
      <c r="AB499" s="153"/>
      <c r="AC499" s="153"/>
      <c r="AD499" s="153"/>
      <c r="AE499" s="153"/>
      <c r="AF499" s="153"/>
      <c r="AG499" s="153" t="s">
        <v>107</v>
      </c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</row>
    <row r="500" spans="1:60" outlineLevel="1" x14ac:dyDescent="0.2">
      <c r="A500" s="160"/>
      <c r="B500" s="161"/>
      <c r="C500" s="260" t="s">
        <v>587</v>
      </c>
      <c r="D500" s="261"/>
      <c r="E500" s="261"/>
      <c r="F500" s="261"/>
      <c r="G500" s="261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3"/>
      <c r="X500" s="163"/>
      <c r="Y500" s="153"/>
      <c r="Z500" s="153"/>
      <c r="AA500" s="153"/>
      <c r="AB500" s="153"/>
      <c r="AC500" s="153"/>
      <c r="AD500" s="153"/>
      <c r="AE500" s="153"/>
      <c r="AF500" s="153"/>
      <c r="AG500" s="153" t="s">
        <v>107</v>
      </c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</row>
    <row r="501" spans="1:60" outlineLevel="1" x14ac:dyDescent="0.2">
      <c r="A501" s="160"/>
      <c r="B501" s="161"/>
      <c r="C501" s="199" t="s">
        <v>574</v>
      </c>
      <c r="D501" s="165"/>
      <c r="E501" s="166"/>
      <c r="F501" s="167"/>
      <c r="G501" s="167"/>
      <c r="H501" s="163"/>
      <c r="I501" s="163"/>
      <c r="J501" s="163"/>
      <c r="K501" s="163"/>
      <c r="L501" s="163"/>
      <c r="M501" s="163"/>
      <c r="N501" s="163"/>
      <c r="O501" s="163"/>
      <c r="P501" s="163"/>
      <c r="Q501" s="163"/>
      <c r="R501" s="163"/>
      <c r="S501" s="163"/>
      <c r="T501" s="163"/>
      <c r="U501" s="163"/>
      <c r="V501" s="163"/>
      <c r="W501" s="163"/>
      <c r="X501" s="163"/>
      <c r="Y501" s="153"/>
      <c r="Z501" s="153"/>
      <c r="AA501" s="153"/>
      <c r="AB501" s="153"/>
      <c r="AC501" s="153"/>
      <c r="AD501" s="153"/>
      <c r="AE501" s="153"/>
      <c r="AF501" s="153"/>
      <c r="AG501" s="153" t="s">
        <v>107</v>
      </c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</row>
    <row r="502" spans="1:60" outlineLevel="1" x14ac:dyDescent="0.2">
      <c r="A502" s="160"/>
      <c r="B502" s="161"/>
      <c r="C502" s="260" t="s">
        <v>588</v>
      </c>
      <c r="D502" s="261"/>
      <c r="E502" s="261"/>
      <c r="F502" s="261"/>
      <c r="G502" s="261"/>
      <c r="H502" s="163"/>
      <c r="I502" s="163"/>
      <c r="J502" s="163"/>
      <c r="K502" s="163"/>
      <c r="L502" s="163"/>
      <c r="M502" s="163"/>
      <c r="N502" s="163"/>
      <c r="O502" s="163"/>
      <c r="P502" s="163"/>
      <c r="Q502" s="163"/>
      <c r="R502" s="163"/>
      <c r="S502" s="163"/>
      <c r="T502" s="163"/>
      <c r="U502" s="163"/>
      <c r="V502" s="163"/>
      <c r="W502" s="163"/>
      <c r="X502" s="163"/>
      <c r="Y502" s="153"/>
      <c r="Z502" s="153"/>
      <c r="AA502" s="153"/>
      <c r="AB502" s="153"/>
      <c r="AC502" s="153"/>
      <c r="AD502" s="153"/>
      <c r="AE502" s="153"/>
      <c r="AF502" s="153"/>
      <c r="AG502" s="153" t="s">
        <v>107</v>
      </c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</row>
    <row r="503" spans="1:60" outlineLevel="1" x14ac:dyDescent="0.2">
      <c r="A503" s="160"/>
      <c r="B503" s="161"/>
      <c r="C503" s="260" t="s">
        <v>589</v>
      </c>
      <c r="D503" s="261"/>
      <c r="E503" s="261"/>
      <c r="F503" s="261"/>
      <c r="G503" s="261"/>
      <c r="H503" s="163"/>
      <c r="I503" s="163"/>
      <c r="J503" s="163"/>
      <c r="K503" s="163"/>
      <c r="L503" s="163"/>
      <c r="M503" s="163"/>
      <c r="N503" s="163"/>
      <c r="O503" s="163"/>
      <c r="P503" s="163"/>
      <c r="Q503" s="163"/>
      <c r="R503" s="163"/>
      <c r="S503" s="163"/>
      <c r="T503" s="163"/>
      <c r="U503" s="163"/>
      <c r="V503" s="163"/>
      <c r="W503" s="163"/>
      <c r="X503" s="163"/>
      <c r="Y503" s="153"/>
      <c r="Z503" s="153"/>
      <c r="AA503" s="153"/>
      <c r="AB503" s="153"/>
      <c r="AC503" s="153"/>
      <c r="AD503" s="153"/>
      <c r="AE503" s="153"/>
      <c r="AF503" s="153"/>
      <c r="AG503" s="153" t="s">
        <v>107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</row>
    <row r="504" spans="1:60" outlineLevel="1" x14ac:dyDescent="0.2">
      <c r="A504" s="160"/>
      <c r="B504" s="161"/>
      <c r="C504" s="260" t="s">
        <v>590</v>
      </c>
      <c r="D504" s="261"/>
      <c r="E504" s="261"/>
      <c r="F504" s="261"/>
      <c r="G504" s="261"/>
      <c r="H504" s="163"/>
      <c r="I504" s="163"/>
      <c r="J504" s="163"/>
      <c r="K504" s="163"/>
      <c r="L504" s="163"/>
      <c r="M504" s="163"/>
      <c r="N504" s="163"/>
      <c r="O504" s="163"/>
      <c r="P504" s="163"/>
      <c r="Q504" s="163"/>
      <c r="R504" s="163"/>
      <c r="S504" s="163"/>
      <c r="T504" s="163"/>
      <c r="U504" s="163"/>
      <c r="V504" s="163"/>
      <c r="W504" s="163"/>
      <c r="X504" s="163"/>
      <c r="Y504" s="153"/>
      <c r="Z504" s="153"/>
      <c r="AA504" s="153"/>
      <c r="AB504" s="153"/>
      <c r="AC504" s="153"/>
      <c r="AD504" s="153"/>
      <c r="AE504" s="153"/>
      <c r="AF504" s="153"/>
      <c r="AG504" s="153" t="s">
        <v>107</v>
      </c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</row>
    <row r="505" spans="1:60" outlineLevel="1" x14ac:dyDescent="0.2">
      <c r="A505" s="160"/>
      <c r="B505" s="161"/>
      <c r="C505" s="199" t="s">
        <v>574</v>
      </c>
      <c r="D505" s="165"/>
      <c r="E505" s="166"/>
      <c r="F505" s="167"/>
      <c r="G505" s="167"/>
      <c r="H505" s="163"/>
      <c r="I505" s="163"/>
      <c r="J505" s="163"/>
      <c r="K505" s="163"/>
      <c r="L505" s="163"/>
      <c r="M505" s="163"/>
      <c r="N505" s="163"/>
      <c r="O505" s="163"/>
      <c r="P505" s="163"/>
      <c r="Q505" s="163"/>
      <c r="R505" s="163"/>
      <c r="S505" s="163"/>
      <c r="T505" s="163"/>
      <c r="U505" s="163"/>
      <c r="V505" s="163"/>
      <c r="W505" s="163"/>
      <c r="X505" s="163"/>
      <c r="Y505" s="153"/>
      <c r="Z505" s="153"/>
      <c r="AA505" s="153"/>
      <c r="AB505" s="153"/>
      <c r="AC505" s="153"/>
      <c r="AD505" s="153"/>
      <c r="AE505" s="153"/>
      <c r="AF505" s="153"/>
      <c r="AG505" s="153" t="s">
        <v>107</v>
      </c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</row>
    <row r="506" spans="1:60" outlineLevel="1" x14ac:dyDescent="0.2">
      <c r="A506" s="160"/>
      <c r="B506" s="161"/>
      <c r="C506" s="260" t="s">
        <v>591</v>
      </c>
      <c r="D506" s="261"/>
      <c r="E506" s="261"/>
      <c r="F506" s="261"/>
      <c r="G506" s="261"/>
      <c r="H506" s="163"/>
      <c r="I506" s="163"/>
      <c r="J506" s="163"/>
      <c r="K506" s="163"/>
      <c r="L506" s="163"/>
      <c r="M506" s="163"/>
      <c r="N506" s="163"/>
      <c r="O506" s="163"/>
      <c r="P506" s="163"/>
      <c r="Q506" s="163"/>
      <c r="R506" s="163"/>
      <c r="S506" s="163"/>
      <c r="T506" s="163"/>
      <c r="U506" s="163"/>
      <c r="V506" s="163"/>
      <c r="W506" s="163"/>
      <c r="X506" s="163"/>
      <c r="Y506" s="153"/>
      <c r="Z506" s="153"/>
      <c r="AA506" s="153"/>
      <c r="AB506" s="153"/>
      <c r="AC506" s="153"/>
      <c r="AD506" s="153"/>
      <c r="AE506" s="153"/>
      <c r="AF506" s="153"/>
      <c r="AG506" s="153" t="s">
        <v>107</v>
      </c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</row>
    <row r="507" spans="1:60" outlineLevel="1" x14ac:dyDescent="0.2">
      <c r="A507" s="160"/>
      <c r="B507" s="161"/>
      <c r="C507" s="260" t="s">
        <v>592</v>
      </c>
      <c r="D507" s="261"/>
      <c r="E507" s="261"/>
      <c r="F507" s="261"/>
      <c r="G507" s="261"/>
      <c r="H507" s="163"/>
      <c r="I507" s="163"/>
      <c r="J507" s="163"/>
      <c r="K507" s="163"/>
      <c r="L507" s="163"/>
      <c r="M507" s="163"/>
      <c r="N507" s="163"/>
      <c r="O507" s="163"/>
      <c r="P507" s="163"/>
      <c r="Q507" s="163"/>
      <c r="R507" s="163"/>
      <c r="S507" s="163"/>
      <c r="T507" s="163"/>
      <c r="U507" s="163"/>
      <c r="V507" s="163"/>
      <c r="W507" s="163"/>
      <c r="X507" s="163"/>
      <c r="Y507" s="153"/>
      <c r="Z507" s="153"/>
      <c r="AA507" s="153"/>
      <c r="AB507" s="153"/>
      <c r="AC507" s="153"/>
      <c r="AD507" s="153"/>
      <c r="AE507" s="153"/>
      <c r="AF507" s="153"/>
      <c r="AG507" s="153" t="s">
        <v>107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</row>
    <row r="508" spans="1:60" outlineLevel="1" x14ac:dyDescent="0.2">
      <c r="A508" s="177">
        <v>197</v>
      </c>
      <c r="B508" s="178" t="s">
        <v>593</v>
      </c>
      <c r="C508" s="196" t="s">
        <v>594</v>
      </c>
      <c r="D508" s="179" t="s">
        <v>239</v>
      </c>
      <c r="E508" s="180">
        <v>1</v>
      </c>
      <c r="F508" s="181"/>
      <c r="G508" s="182">
        <f>ROUND(E508*F508,2)</f>
        <v>0</v>
      </c>
      <c r="H508" s="181"/>
      <c r="I508" s="182">
        <f>ROUND(E508*H508,2)</f>
        <v>0</v>
      </c>
      <c r="J508" s="181"/>
      <c r="K508" s="182">
        <f>ROUND(E508*J508,2)</f>
        <v>0</v>
      </c>
      <c r="L508" s="182">
        <v>21</v>
      </c>
      <c r="M508" s="182">
        <f>G508*(1+L508/100)</f>
        <v>0</v>
      </c>
      <c r="N508" s="182">
        <v>0</v>
      </c>
      <c r="O508" s="182">
        <f>ROUND(E508*N508,2)</f>
        <v>0</v>
      </c>
      <c r="P508" s="182">
        <v>0</v>
      </c>
      <c r="Q508" s="182">
        <f>ROUND(E508*P508,2)</f>
        <v>0</v>
      </c>
      <c r="R508" s="182"/>
      <c r="S508" s="182" t="s">
        <v>240</v>
      </c>
      <c r="T508" s="183" t="s">
        <v>241</v>
      </c>
      <c r="U508" s="163">
        <v>0</v>
      </c>
      <c r="V508" s="163">
        <f>ROUND(E508*U508,2)</f>
        <v>0</v>
      </c>
      <c r="W508" s="163"/>
      <c r="X508" s="163" t="s">
        <v>100</v>
      </c>
      <c r="Y508" s="153"/>
      <c r="Z508" s="153"/>
      <c r="AA508" s="153"/>
      <c r="AB508" s="153"/>
      <c r="AC508" s="153"/>
      <c r="AD508" s="153"/>
      <c r="AE508" s="153"/>
      <c r="AF508" s="153"/>
      <c r="AG508" s="153" t="s">
        <v>101</v>
      </c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</row>
    <row r="509" spans="1:60" outlineLevel="1" x14ac:dyDescent="0.2">
      <c r="A509" s="160"/>
      <c r="B509" s="161"/>
      <c r="C509" s="262" t="s">
        <v>793</v>
      </c>
      <c r="D509" s="263"/>
      <c r="E509" s="263"/>
      <c r="F509" s="263"/>
      <c r="G509" s="263"/>
      <c r="H509" s="163"/>
      <c r="I509" s="163"/>
      <c r="J509" s="163"/>
      <c r="K509" s="163"/>
      <c r="L509" s="163"/>
      <c r="M509" s="163"/>
      <c r="N509" s="163"/>
      <c r="O509" s="163"/>
      <c r="P509" s="163"/>
      <c r="Q509" s="163"/>
      <c r="R509" s="163"/>
      <c r="S509" s="163"/>
      <c r="T509" s="163"/>
      <c r="U509" s="163"/>
      <c r="V509" s="163"/>
      <c r="W509" s="163"/>
      <c r="X509" s="163"/>
      <c r="Y509" s="153"/>
      <c r="Z509" s="153"/>
      <c r="AA509" s="153"/>
      <c r="AB509" s="153"/>
      <c r="AC509" s="153"/>
      <c r="AD509" s="153"/>
      <c r="AE509" s="153"/>
      <c r="AF509" s="153"/>
      <c r="AG509" s="153" t="s">
        <v>107</v>
      </c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</row>
    <row r="510" spans="1:60" outlineLevel="1" x14ac:dyDescent="0.2">
      <c r="A510" s="160"/>
      <c r="B510" s="161"/>
      <c r="C510" s="260" t="s">
        <v>595</v>
      </c>
      <c r="D510" s="261"/>
      <c r="E510" s="261"/>
      <c r="F510" s="261"/>
      <c r="G510" s="261"/>
      <c r="H510" s="163"/>
      <c r="I510" s="163"/>
      <c r="J510" s="163"/>
      <c r="K510" s="163"/>
      <c r="L510" s="163"/>
      <c r="M510" s="163"/>
      <c r="N510" s="163"/>
      <c r="O510" s="163"/>
      <c r="P510" s="163"/>
      <c r="Q510" s="163"/>
      <c r="R510" s="163"/>
      <c r="S510" s="163"/>
      <c r="T510" s="163"/>
      <c r="U510" s="163"/>
      <c r="V510" s="163"/>
      <c r="W510" s="163"/>
      <c r="X510" s="163"/>
      <c r="Y510" s="153"/>
      <c r="Z510" s="153"/>
      <c r="AA510" s="153"/>
      <c r="AB510" s="153"/>
      <c r="AC510" s="153"/>
      <c r="AD510" s="153"/>
      <c r="AE510" s="153"/>
      <c r="AF510" s="153"/>
      <c r="AG510" s="153" t="s">
        <v>107</v>
      </c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</row>
    <row r="511" spans="1:60" ht="22.5" outlineLevel="1" x14ac:dyDescent="0.2">
      <c r="A511" s="177">
        <v>198</v>
      </c>
      <c r="B511" s="178" t="s">
        <v>596</v>
      </c>
      <c r="C511" s="196" t="s">
        <v>597</v>
      </c>
      <c r="D511" s="179" t="s">
        <v>239</v>
      </c>
      <c r="E511" s="180">
        <v>1</v>
      </c>
      <c r="F511" s="181"/>
      <c r="G511" s="182">
        <f>ROUND(E511*F511,2)</f>
        <v>0</v>
      </c>
      <c r="H511" s="181"/>
      <c r="I511" s="182">
        <f>ROUND(E511*H511,2)</f>
        <v>0</v>
      </c>
      <c r="J511" s="181"/>
      <c r="K511" s="182">
        <f>ROUND(E511*J511,2)</f>
        <v>0</v>
      </c>
      <c r="L511" s="182">
        <v>21</v>
      </c>
      <c r="M511" s="182">
        <f>G511*(1+L511/100)</f>
        <v>0</v>
      </c>
      <c r="N511" s="182">
        <v>0</v>
      </c>
      <c r="O511" s="182">
        <f>ROUND(E511*N511,2)</f>
        <v>0</v>
      </c>
      <c r="P511" s="182">
        <v>0</v>
      </c>
      <c r="Q511" s="182">
        <f>ROUND(E511*P511,2)</f>
        <v>0</v>
      </c>
      <c r="R511" s="182"/>
      <c r="S511" s="182" t="s">
        <v>240</v>
      </c>
      <c r="T511" s="183" t="s">
        <v>241</v>
      </c>
      <c r="U511" s="163">
        <v>0</v>
      </c>
      <c r="V511" s="163">
        <f>ROUND(E511*U511,2)</f>
        <v>0</v>
      </c>
      <c r="W511" s="163"/>
      <c r="X511" s="163" t="s">
        <v>100</v>
      </c>
      <c r="Y511" s="153"/>
      <c r="Z511" s="153"/>
      <c r="AA511" s="153"/>
      <c r="AB511" s="153"/>
      <c r="AC511" s="153"/>
      <c r="AD511" s="153"/>
      <c r="AE511" s="153"/>
      <c r="AF511" s="153"/>
      <c r="AG511" s="153" t="s">
        <v>101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</row>
    <row r="512" spans="1:60" ht="22.5" outlineLevel="1" x14ac:dyDescent="0.2">
      <c r="A512" s="160"/>
      <c r="B512" s="161"/>
      <c r="C512" s="262" t="s">
        <v>794</v>
      </c>
      <c r="D512" s="263"/>
      <c r="E512" s="263"/>
      <c r="F512" s="263"/>
      <c r="G512" s="263"/>
      <c r="H512" s="163"/>
      <c r="I512" s="163"/>
      <c r="J512" s="163"/>
      <c r="K512" s="163"/>
      <c r="L512" s="163"/>
      <c r="M512" s="163"/>
      <c r="N512" s="163"/>
      <c r="O512" s="163"/>
      <c r="P512" s="163"/>
      <c r="Q512" s="163"/>
      <c r="R512" s="163"/>
      <c r="S512" s="163"/>
      <c r="T512" s="163"/>
      <c r="U512" s="163"/>
      <c r="V512" s="163"/>
      <c r="W512" s="163"/>
      <c r="X512" s="163"/>
      <c r="Y512" s="153"/>
      <c r="Z512" s="153"/>
      <c r="AA512" s="153"/>
      <c r="AB512" s="153"/>
      <c r="AC512" s="153"/>
      <c r="AD512" s="153"/>
      <c r="AE512" s="153"/>
      <c r="AF512" s="153"/>
      <c r="AG512" s="153" t="s">
        <v>107</v>
      </c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91" t="str">
        <f>C512</f>
        <v>pracovní bod Q=6,9 m3/h;  H=100 kPa;  U=230V;  P=608W;  I=2,78A; Teplota čerpadné kapaliny -10 až +110°C, stavební délka 250mm , povel na chod signálem, signalizace chodu a poruchy</v>
      </c>
      <c r="BB512" s="153"/>
      <c r="BC512" s="153"/>
      <c r="BD512" s="153"/>
      <c r="BE512" s="153"/>
      <c r="BF512" s="153"/>
      <c r="BG512" s="153"/>
      <c r="BH512" s="153"/>
    </row>
    <row r="513" spans="1:60" outlineLevel="1" x14ac:dyDescent="0.2">
      <c r="A513" s="160"/>
      <c r="B513" s="161"/>
      <c r="C513" s="260" t="s">
        <v>795</v>
      </c>
      <c r="D513" s="261"/>
      <c r="E513" s="261"/>
      <c r="F513" s="261"/>
      <c r="G513" s="261"/>
      <c r="H513" s="163"/>
      <c r="I513" s="163"/>
      <c r="J513" s="163"/>
      <c r="K513" s="163"/>
      <c r="L513" s="163"/>
      <c r="M513" s="163"/>
      <c r="N513" s="163"/>
      <c r="O513" s="163"/>
      <c r="P513" s="163"/>
      <c r="Q513" s="163"/>
      <c r="R513" s="163"/>
      <c r="S513" s="163"/>
      <c r="T513" s="163"/>
      <c r="U513" s="163"/>
      <c r="V513" s="163"/>
      <c r="W513" s="163"/>
      <c r="X513" s="163"/>
      <c r="Y513" s="153"/>
      <c r="Z513" s="153"/>
      <c r="AA513" s="153"/>
      <c r="AB513" s="153"/>
      <c r="AC513" s="153"/>
      <c r="AD513" s="153"/>
      <c r="AE513" s="153"/>
      <c r="AF513" s="153"/>
      <c r="AG513" s="153" t="s">
        <v>107</v>
      </c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</row>
    <row r="514" spans="1:60" outlineLevel="1" x14ac:dyDescent="0.2">
      <c r="A514" s="160"/>
      <c r="B514" s="161"/>
      <c r="C514" s="260" t="s">
        <v>598</v>
      </c>
      <c r="D514" s="261"/>
      <c r="E514" s="261"/>
      <c r="F514" s="261"/>
      <c r="G514" s="261"/>
      <c r="H514" s="163"/>
      <c r="I514" s="163"/>
      <c r="J514" s="163"/>
      <c r="K514" s="163"/>
      <c r="L514" s="163"/>
      <c r="M514" s="163"/>
      <c r="N514" s="163"/>
      <c r="O514" s="163"/>
      <c r="P514" s="163"/>
      <c r="Q514" s="163"/>
      <c r="R514" s="163"/>
      <c r="S514" s="163"/>
      <c r="T514" s="163"/>
      <c r="U514" s="163"/>
      <c r="V514" s="163"/>
      <c r="W514" s="163"/>
      <c r="X514" s="163"/>
      <c r="Y514" s="153"/>
      <c r="Z514" s="153"/>
      <c r="AA514" s="153"/>
      <c r="AB514" s="153"/>
      <c r="AC514" s="153"/>
      <c r="AD514" s="153"/>
      <c r="AE514" s="153"/>
      <c r="AF514" s="153"/>
      <c r="AG514" s="153" t="s">
        <v>107</v>
      </c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</row>
    <row r="515" spans="1:60" ht="22.5" outlineLevel="1" x14ac:dyDescent="0.2">
      <c r="A515" s="177">
        <v>199</v>
      </c>
      <c r="B515" s="178" t="s">
        <v>599</v>
      </c>
      <c r="C515" s="196" t="s">
        <v>597</v>
      </c>
      <c r="D515" s="179" t="s">
        <v>239</v>
      </c>
      <c r="E515" s="180">
        <v>1</v>
      </c>
      <c r="F515" s="181"/>
      <c r="G515" s="182">
        <f>ROUND(E515*F515,2)</f>
        <v>0</v>
      </c>
      <c r="H515" s="181"/>
      <c r="I515" s="182">
        <f>ROUND(E515*H515,2)</f>
        <v>0</v>
      </c>
      <c r="J515" s="181"/>
      <c r="K515" s="182">
        <f>ROUND(E515*J515,2)</f>
        <v>0</v>
      </c>
      <c r="L515" s="182">
        <v>21</v>
      </c>
      <c r="M515" s="182">
        <f>G515*(1+L515/100)</f>
        <v>0</v>
      </c>
      <c r="N515" s="182">
        <v>0</v>
      </c>
      <c r="O515" s="182">
        <f>ROUND(E515*N515,2)</f>
        <v>0</v>
      </c>
      <c r="P515" s="182">
        <v>0</v>
      </c>
      <c r="Q515" s="182">
        <f>ROUND(E515*P515,2)</f>
        <v>0</v>
      </c>
      <c r="R515" s="182"/>
      <c r="S515" s="182" t="s">
        <v>240</v>
      </c>
      <c r="T515" s="183" t="s">
        <v>241</v>
      </c>
      <c r="U515" s="163">
        <v>0</v>
      </c>
      <c r="V515" s="163">
        <f>ROUND(E515*U515,2)</f>
        <v>0</v>
      </c>
      <c r="W515" s="163"/>
      <c r="X515" s="163" t="s">
        <v>100</v>
      </c>
      <c r="Y515" s="153"/>
      <c r="Z515" s="153"/>
      <c r="AA515" s="153"/>
      <c r="AB515" s="153"/>
      <c r="AC515" s="153"/>
      <c r="AD515" s="153"/>
      <c r="AE515" s="153"/>
      <c r="AF515" s="153"/>
      <c r="AG515" s="153" t="s">
        <v>101</v>
      </c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  <c r="BF515" s="153"/>
      <c r="BG515" s="153"/>
      <c r="BH515" s="153"/>
    </row>
    <row r="516" spans="1:60" ht="22.5" outlineLevel="1" x14ac:dyDescent="0.2">
      <c r="A516" s="160"/>
      <c r="B516" s="161"/>
      <c r="C516" s="262" t="s">
        <v>796</v>
      </c>
      <c r="D516" s="263"/>
      <c r="E516" s="263"/>
      <c r="F516" s="263"/>
      <c r="G516" s="263"/>
      <c r="H516" s="163"/>
      <c r="I516" s="163"/>
      <c r="J516" s="163"/>
      <c r="K516" s="163"/>
      <c r="L516" s="163"/>
      <c r="M516" s="163"/>
      <c r="N516" s="163"/>
      <c r="O516" s="163"/>
      <c r="P516" s="163"/>
      <c r="Q516" s="163"/>
      <c r="R516" s="163"/>
      <c r="S516" s="163"/>
      <c r="T516" s="163"/>
      <c r="U516" s="163"/>
      <c r="V516" s="163"/>
      <c r="W516" s="163"/>
      <c r="X516" s="163"/>
      <c r="Y516" s="153"/>
      <c r="Z516" s="153"/>
      <c r="AA516" s="153"/>
      <c r="AB516" s="153"/>
      <c r="AC516" s="153"/>
      <c r="AD516" s="153"/>
      <c r="AE516" s="153"/>
      <c r="AF516" s="153"/>
      <c r="AG516" s="153" t="s">
        <v>107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91" t="str">
        <f>C516</f>
        <v>pracovní bod Q=7,7 m3/h;  H=90 kPa;  U=230V;  P=608W;  I=2,78A; Teplota čerpadné kapaliny -10 až +110°C, stavební délka 250mm , povel na chod signálem, signalizace chodu a poruchy</v>
      </c>
      <c r="BB516" s="153"/>
      <c r="BC516" s="153"/>
      <c r="BD516" s="153"/>
      <c r="BE516" s="153"/>
      <c r="BF516" s="153"/>
      <c r="BG516" s="153"/>
      <c r="BH516" s="153"/>
    </row>
    <row r="517" spans="1:60" outlineLevel="1" x14ac:dyDescent="0.2">
      <c r="A517" s="160"/>
      <c r="B517" s="161"/>
      <c r="C517" s="260" t="s">
        <v>797</v>
      </c>
      <c r="D517" s="261"/>
      <c r="E517" s="261"/>
      <c r="F517" s="261"/>
      <c r="G517" s="261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63"/>
      <c r="Y517" s="153"/>
      <c r="Z517" s="153"/>
      <c r="AA517" s="153"/>
      <c r="AB517" s="153"/>
      <c r="AC517" s="153"/>
      <c r="AD517" s="153"/>
      <c r="AE517" s="153"/>
      <c r="AF517" s="153"/>
      <c r="AG517" s="153" t="s">
        <v>107</v>
      </c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</row>
    <row r="518" spans="1:60" outlineLevel="1" x14ac:dyDescent="0.2">
      <c r="A518" s="160"/>
      <c r="B518" s="161"/>
      <c r="C518" s="260" t="s">
        <v>598</v>
      </c>
      <c r="D518" s="261"/>
      <c r="E518" s="261"/>
      <c r="F518" s="261"/>
      <c r="G518" s="261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53"/>
      <c r="Z518" s="153"/>
      <c r="AA518" s="153"/>
      <c r="AB518" s="153"/>
      <c r="AC518" s="153"/>
      <c r="AD518" s="153"/>
      <c r="AE518" s="153"/>
      <c r="AF518" s="153"/>
      <c r="AG518" s="153" t="s">
        <v>107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</row>
    <row r="519" spans="1:60" ht="22.5" outlineLevel="1" x14ac:dyDescent="0.2">
      <c r="A519" s="177">
        <v>200</v>
      </c>
      <c r="B519" s="178" t="s">
        <v>600</v>
      </c>
      <c r="C519" s="196" t="s">
        <v>601</v>
      </c>
      <c r="D519" s="179" t="s">
        <v>239</v>
      </c>
      <c r="E519" s="180">
        <v>2</v>
      </c>
      <c r="F519" s="181"/>
      <c r="G519" s="182">
        <f>ROUND(E519*F519,2)</f>
        <v>0</v>
      </c>
      <c r="H519" s="181"/>
      <c r="I519" s="182">
        <f>ROUND(E519*H519,2)</f>
        <v>0</v>
      </c>
      <c r="J519" s="181"/>
      <c r="K519" s="182">
        <f>ROUND(E519*J519,2)</f>
        <v>0</v>
      </c>
      <c r="L519" s="182">
        <v>21</v>
      </c>
      <c r="M519" s="182">
        <f>G519*(1+L519/100)</f>
        <v>0</v>
      </c>
      <c r="N519" s="182">
        <v>0</v>
      </c>
      <c r="O519" s="182">
        <f>ROUND(E519*N519,2)</f>
        <v>0</v>
      </c>
      <c r="P519" s="182">
        <v>0</v>
      </c>
      <c r="Q519" s="182">
        <f>ROUND(E519*P519,2)</f>
        <v>0</v>
      </c>
      <c r="R519" s="182"/>
      <c r="S519" s="182" t="s">
        <v>240</v>
      </c>
      <c r="T519" s="183" t="s">
        <v>241</v>
      </c>
      <c r="U519" s="163">
        <v>0</v>
      </c>
      <c r="V519" s="163">
        <f>ROUND(E519*U519,2)</f>
        <v>0</v>
      </c>
      <c r="W519" s="163"/>
      <c r="X519" s="163" t="s">
        <v>100</v>
      </c>
      <c r="Y519" s="153"/>
      <c r="Z519" s="153"/>
      <c r="AA519" s="153"/>
      <c r="AB519" s="153"/>
      <c r="AC519" s="153"/>
      <c r="AD519" s="153"/>
      <c r="AE519" s="153"/>
      <c r="AF519" s="153"/>
      <c r="AG519" s="153" t="s">
        <v>101</v>
      </c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</row>
    <row r="520" spans="1:60" ht="22.5" outlineLevel="1" x14ac:dyDescent="0.2">
      <c r="A520" s="160"/>
      <c r="B520" s="161"/>
      <c r="C520" s="262" t="s">
        <v>798</v>
      </c>
      <c r="D520" s="263"/>
      <c r="E520" s="263"/>
      <c r="F520" s="263"/>
      <c r="G520" s="263"/>
      <c r="H520" s="163"/>
      <c r="I520" s="163"/>
      <c r="J520" s="163"/>
      <c r="K520" s="163"/>
      <c r="L520" s="163"/>
      <c r="M520" s="163"/>
      <c r="N520" s="163"/>
      <c r="O520" s="163"/>
      <c r="P520" s="163"/>
      <c r="Q520" s="163"/>
      <c r="R520" s="163"/>
      <c r="S520" s="163"/>
      <c r="T520" s="163"/>
      <c r="U520" s="163"/>
      <c r="V520" s="163"/>
      <c r="W520" s="163"/>
      <c r="X520" s="163"/>
      <c r="Y520" s="153"/>
      <c r="Z520" s="153"/>
      <c r="AA520" s="153"/>
      <c r="AB520" s="153"/>
      <c r="AC520" s="153"/>
      <c r="AD520" s="153"/>
      <c r="AE520" s="153"/>
      <c r="AF520" s="153"/>
      <c r="AG520" s="153" t="s">
        <v>107</v>
      </c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91" t="str">
        <f>C520</f>
        <v>pracovní bod Q=38,7 m3/h;  H=70 kPa;  U=230V;  P=1377W;  I=6,18A; Teplota čerpadné kapaliny -10 až +110°C, stavební délka 340mm , povel na chod signálem, signalizace chodu a poruchy</v>
      </c>
      <c r="BB520" s="153"/>
      <c r="BC520" s="153"/>
      <c r="BD520" s="153"/>
      <c r="BE520" s="153"/>
      <c r="BF520" s="153"/>
      <c r="BG520" s="153"/>
      <c r="BH520" s="153"/>
    </row>
    <row r="521" spans="1:60" outlineLevel="1" x14ac:dyDescent="0.2">
      <c r="A521" s="160"/>
      <c r="B521" s="161"/>
      <c r="C521" s="260" t="s">
        <v>795</v>
      </c>
      <c r="D521" s="261"/>
      <c r="E521" s="261"/>
      <c r="F521" s="261"/>
      <c r="G521" s="261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  <c r="T521" s="163"/>
      <c r="U521" s="163"/>
      <c r="V521" s="163"/>
      <c r="W521" s="163"/>
      <c r="X521" s="163"/>
      <c r="Y521" s="153"/>
      <c r="Z521" s="153"/>
      <c r="AA521" s="153"/>
      <c r="AB521" s="153"/>
      <c r="AC521" s="153"/>
      <c r="AD521" s="153"/>
      <c r="AE521" s="153"/>
      <c r="AF521" s="153"/>
      <c r="AG521" s="153" t="s">
        <v>107</v>
      </c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</row>
    <row r="522" spans="1:60" outlineLevel="1" x14ac:dyDescent="0.2">
      <c r="A522" s="160"/>
      <c r="B522" s="161"/>
      <c r="C522" s="260" t="s">
        <v>602</v>
      </c>
      <c r="D522" s="261"/>
      <c r="E522" s="261"/>
      <c r="F522" s="261"/>
      <c r="G522" s="261"/>
      <c r="H522" s="163"/>
      <c r="I522" s="163"/>
      <c r="J522" s="163"/>
      <c r="K522" s="163"/>
      <c r="L522" s="163"/>
      <c r="M522" s="163"/>
      <c r="N522" s="163"/>
      <c r="O522" s="163"/>
      <c r="P522" s="163"/>
      <c r="Q522" s="163"/>
      <c r="R522" s="163"/>
      <c r="S522" s="163"/>
      <c r="T522" s="163"/>
      <c r="U522" s="163"/>
      <c r="V522" s="163"/>
      <c r="W522" s="163"/>
      <c r="X522" s="163"/>
      <c r="Y522" s="153"/>
      <c r="Z522" s="153"/>
      <c r="AA522" s="153"/>
      <c r="AB522" s="153"/>
      <c r="AC522" s="153"/>
      <c r="AD522" s="153"/>
      <c r="AE522" s="153"/>
      <c r="AF522" s="153"/>
      <c r="AG522" s="153" t="s">
        <v>107</v>
      </c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</row>
    <row r="523" spans="1:60" ht="22.5" outlineLevel="1" x14ac:dyDescent="0.2">
      <c r="A523" s="184">
        <v>201</v>
      </c>
      <c r="B523" s="185" t="s">
        <v>603</v>
      </c>
      <c r="C523" s="195" t="s">
        <v>604</v>
      </c>
      <c r="D523" s="186" t="s">
        <v>239</v>
      </c>
      <c r="E523" s="187">
        <v>4</v>
      </c>
      <c r="F523" s="188"/>
      <c r="G523" s="189">
        <f>ROUND(E523*F523,2)</f>
        <v>0</v>
      </c>
      <c r="H523" s="188"/>
      <c r="I523" s="189">
        <f>ROUND(E523*H523,2)</f>
        <v>0</v>
      </c>
      <c r="J523" s="188"/>
      <c r="K523" s="189">
        <f>ROUND(E523*J523,2)</f>
        <v>0</v>
      </c>
      <c r="L523" s="189">
        <v>21</v>
      </c>
      <c r="M523" s="189">
        <f>G523*(1+L523/100)</f>
        <v>0</v>
      </c>
      <c r="N523" s="189">
        <v>0</v>
      </c>
      <c r="O523" s="189">
        <f>ROUND(E523*N523,2)</f>
        <v>0</v>
      </c>
      <c r="P523" s="189">
        <v>0</v>
      </c>
      <c r="Q523" s="189">
        <f>ROUND(E523*P523,2)</f>
        <v>0</v>
      </c>
      <c r="R523" s="189"/>
      <c r="S523" s="189" t="s">
        <v>240</v>
      </c>
      <c r="T523" s="190" t="s">
        <v>241</v>
      </c>
      <c r="U523" s="163">
        <v>0</v>
      </c>
      <c r="V523" s="163">
        <f>ROUND(E523*U523,2)</f>
        <v>0</v>
      </c>
      <c r="W523" s="163"/>
      <c r="X523" s="163" t="s">
        <v>100</v>
      </c>
      <c r="Y523" s="153"/>
      <c r="Z523" s="153"/>
      <c r="AA523" s="153"/>
      <c r="AB523" s="153"/>
      <c r="AC523" s="153"/>
      <c r="AD523" s="153"/>
      <c r="AE523" s="153"/>
      <c r="AF523" s="153"/>
      <c r="AG523" s="153" t="s">
        <v>101</v>
      </c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</row>
    <row r="524" spans="1:60" ht="22.5" outlineLevel="1" x14ac:dyDescent="0.2">
      <c r="A524" s="177">
        <v>202</v>
      </c>
      <c r="B524" s="178" t="s">
        <v>605</v>
      </c>
      <c r="C524" s="196" t="s">
        <v>254</v>
      </c>
      <c r="D524" s="179" t="s">
        <v>239</v>
      </c>
      <c r="E524" s="180">
        <v>2</v>
      </c>
      <c r="F524" s="181"/>
      <c r="G524" s="182">
        <f>ROUND(E524*F524,2)</f>
        <v>0</v>
      </c>
      <c r="H524" s="181"/>
      <c r="I524" s="182">
        <f>ROUND(E524*H524,2)</f>
        <v>0</v>
      </c>
      <c r="J524" s="181"/>
      <c r="K524" s="182">
        <f>ROUND(E524*J524,2)</f>
        <v>0</v>
      </c>
      <c r="L524" s="182">
        <v>21</v>
      </c>
      <c r="M524" s="182">
        <f>G524*(1+L524/100)</f>
        <v>0</v>
      </c>
      <c r="N524" s="182">
        <v>0</v>
      </c>
      <c r="O524" s="182">
        <f>ROUND(E524*N524,2)</f>
        <v>0</v>
      </c>
      <c r="P524" s="182">
        <v>0</v>
      </c>
      <c r="Q524" s="182">
        <f>ROUND(E524*P524,2)</f>
        <v>0</v>
      </c>
      <c r="R524" s="182"/>
      <c r="S524" s="182" t="s">
        <v>240</v>
      </c>
      <c r="T524" s="183" t="s">
        <v>241</v>
      </c>
      <c r="U524" s="163">
        <v>0</v>
      </c>
      <c r="V524" s="163">
        <f>ROUND(E524*U524,2)</f>
        <v>0</v>
      </c>
      <c r="W524" s="163"/>
      <c r="X524" s="163" t="s">
        <v>100</v>
      </c>
      <c r="Y524" s="153"/>
      <c r="Z524" s="153"/>
      <c r="AA524" s="153"/>
      <c r="AB524" s="153"/>
      <c r="AC524" s="153"/>
      <c r="AD524" s="153"/>
      <c r="AE524" s="153"/>
      <c r="AF524" s="153"/>
      <c r="AG524" s="153" t="s">
        <v>101</v>
      </c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</row>
    <row r="525" spans="1:60" outlineLevel="1" x14ac:dyDescent="0.2">
      <c r="A525" s="160"/>
      <c r="B525" s="161"/>
      <c r="C525" s="262" t="s">
        <v>255</v>
      </c>
      <c r="D525" s="263"/>
      <c r="E525" s="263"/>
      <c r="F525" s="263"/>
      <c r="G525" s="263"/>
      <c r="H525" s="163"/>
      <c r="I525" s="163"/>
      <c r="J525" s="163"/>
      <c r="K525" s="163"/>
      <c r="L525" s="163"/>
      <c r="M525" s="163"/>
      <c r="N525" s="163"/>
      <c r="O525" s="163"/>
      <c r="P525" s="163"/>
      <c r="Q525" s="163"/>
      <c r="R525" s="163"/>
      <c r="S525" s="163"/>
      <c r="T525" s="163"/>
      <c r="U525" s="163"/>
      <c r="V525" s="163"/>
      <c r="W525" s="163"/>
      <c r="X525" s="163"/>
      <c r="Y525" s="153"/>
      <c r="Z525" s="153"/>
      <c r="AA525" s="153"/>
      <c r="AB525" s="153"/>
      <c r="AC525" s="153"/>
      <c r="AD525" s="153"/>
      <c r="AE525" s="153"/>
      <c r="AF525" s="153"/>
      <c r="AG525" s="153" t="s">
        <v>107</v>
      </c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</row>
    <row r="526" spans="1:60" outlineLevel="1" x14ac:dyDescent="0.2">
      <c r="A526" s="160"/>
      <c r="B526" s="161"/>
      <c r="C526" s="260" t="s">
        <v>256</v>
      </c>
      <c r="D526" s="261"/>
      <c r="E526" s="261"/>
      <c r="F526" s="261"/>
      <c r="G526" s="261"/>
      <c r="H526" s="163"/>
      <c r="I526" s="163"/>
      <c r="J526" s="163"/>
      <c r="K526" s="163"/>
      <c r="L526" s="163"/>
      <c r="M526" s="163"/>
      <c r="N526" s="163"/>
      <c r="O526" s="163"/>
      <c r="P526" s="163"/>
      <c r="Q526" s="163"/>
      <c r="R526" s="163"/>
      <c r="S526" s="163"/>
      <c r="T526" s="163"/>
      <c r="U526" s="163"/>
      <c r="V526" s="163"/>
      <c r="W526" s="163"/>
      <c r="X526" s="163"/>
      <c r="Y526" s="153"/>
      <c r="Z526" s="153"/>
      <c r="AA526" s="153"/>
      <c r="AB526" s="153"/>
      <c r="AC526" s="153"/>
      <c r="AD526" s="153"/>
      <c r="AE526" s="153"/>
      <c r="AF526" s="153"/>
      <c r="AG526" s="153" t="s">
        <v>107</v>
      </c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</row>
    <row r="527" spans="1:60" outlineLevel="1" x14ac:dyDescent="0.2">
      <c r="A527" s="160"/>
      <c r="B527" s="161"/>
      <c r="C527" s="260" t="s">
        <v>257</v>
      </c>
      <c r="D527" s="261"/>
      <c r="E527" s="261"/>
      <c r="F527" s="261"/>
      <c r="G527" s="261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3"/>
      <c r="X527" s="163"/>
      <c r="Y527" s="153"/>
      <c r="Z527" s="153"/>
      <c r="AA527" s="153"/>
      <c r="AB527" s="153"/>
      <c r="AC527" s="153"/>
      <c r="AD527" s="153"/>
      <c r="AE527" s="153"/>
      <c r="AF527" s="153"/>
      <c r="AG527" s="153" t="s">
        <v>107</v>
      </c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</row>
    <row r="528" spans="1:60" outlineLevel="1" x14ac:dyDescent="0.2">
      <c r="A528" s="160"/>
      <c r="B528" s="161"/>
      <c r="C528" s="260" t="s">
        <v>258</v>
      </c>
      <c r="D528" s="261"/>
      <c r="E528" s="261"/>
      <c r="F528" s="261"/>
      <c r="G528" s="261"/>
      <c r="H528" s="163"/>
      <c r="I528" s="163"/>
      <c r="J528" s="163"/>
      <c r="K528" s="163"/>
      <c r="L528" s="163"/>
      <c r="M528" s="163"/>
      <c r="N528" s="163"/>
      <c r="O528" s="163"/>
      <c r="P528" s="163"/>
      <c r="Q528" s="163"/>
      <c r="R528" s="163"/>
      <c r="S528" s="163"/>
      <c r="T528" s="163"/>
      <c r="U528" s="163"/>
      <c r="V528" s="163"/>
      <c r="W528" s="163"/>
      <c r="X528" s="163"/>
      <c r="Y528" s="153"/>
      <c r="Z528" s="153"/>
      <c r="AA528" s="153"/>
      <c r="AB528" s="153"/>
      <c r="AC528" s="153"/>
      <c r="AD528" s="153"/>
      <c r="AE528" s="153"/>
      <c r="AF528" s="153"/>
      <c r="AG528" s="153" t="s">
        <v>107</v>
      </c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</row>
    <row r="529" spans="1:60" outlineLevel="1" x14ac:dyDescent="0.2">
      <c r="A529" s="160"/>
      <c r="B529" s="161"/>
      <c r="C529" s="260" t="s">
        <v>259</v>
      </c>
      <c r="D529" s="261"/>
      <c r="E529" s="261"/>
      <c r="F529" s="261"/>
      <c r="G529" s="261"/>
      <c r="H529" s="163"/>
      <c r="I529" s="163"/>
      <c r="J529" s="163"/>
      <c r="K529" s="163"/>
      <c r="L529" s="163"/>
      <c r="M529" s="163"/>
      <c r="N529" s="163"/>
      <c r="O529" s="163"/>
      <c r="P529" s="163"/>
      <c r="Q529" s="163"/>
      <c r="R529" s="163"/>
      <c r="S529" s="163"/>
      <c r="T529" s="163"/>
      <c r="U529" s="163"/>
      <c r="V529" s="163"/>
      <c r="W529" s="163"/>
      <c r="X529" s="163"/>
      <c r="Y529" s="153"/>
      <c r="Z529" s="153"/>
      <c r="AA529" s="153"/>
      <c r="AB529" s="153"/>
      <c r="AC529" s="153"/>
      <c r="AD529" s="153"/>
      <c r="AE529" s="153"/>
      <c r="AF529" s="153"/>
      <c r="AG529" s="153" t="s">
        <v>107</v>
      </c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</row>
    <row r="530" spans="1:60" outlineLevel="1" x14ac:dyDescent="0.2">
      <c r="A530" s="160"/>
      <c r="B530" s="161"/>
      <c r="C530" s="260" t="s">
        <v>260</v>
      </c>
      <c r="D530" s="261"/>
      <c r="E530" s="261"/>
      <c r="F530" s="261"/>
      <c r="G530" s="261"/>
      <c r="H530" s="163"/>
      <c r="I530" s="163"/>
      <c r="J530" s="163"/>
      <c r="K530" s="163"/>
      <c r="L530" s="163"/>
      <c r="M530" s="163"/>
      <c r="N530" s="163"/>
      <c r="O530" s="163"/>
      <c r="P530" s="163"/>
      <c r="Q530" s="163"/>
      <c r="R530" s="163"/>
      <c r="S530" s="163"/>
      <c r="T530" s="163"/>
      <c r="U530" s="163"/>
      <c r="V530" s="163"/>
      <c r="W530" s="163"/>
      <c r="X530" s="163"/>
      <c r="Y530" s="153"/>
      <c r="Z530" s="153"/>
      <c r="AA530" s="153"/>
      <c r="AB530" s="153"/>
      <c r="AC530" s="153"/>
      <c r="AD530" s="153"/>
      <c r="AE530" s="153"/>
      <c r="AF530" s="153"/>
      <c r="AG530" s="153" t="s">
        <v>107</v>
      </c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</row>
    <row r="531" spans="1:60" outlineLevel="1" x14ac:dyDescent="0.2">
      <c r="A531" s="160"/>
      <c r="B531" s="161"/>
      <c r="C531" s="260" t="s">
        <v>261</v>
      </c>
      <c r="D531" s="261"/>
      <c r="E531" s="261"/>
      <c r="F531" s="261"/>
      <c r="G531" s="261"/>
      <c r="H531" s="163"/>
      <c r="I531" s="163"/>
      <c r="J531" s="163"/>
      <c r="K531" s="163"/>
      <c r="L531" s="163"/>
      <c r="M531" s="163"/>
      <c r="N531" s="163"/>
      <c r="O531" s="163"/>
      <c r="P531" s="163"/>
      <c r="Q531" s="163"/>
      <c r="R531" s="163"/>
      <c r="S531" s="163"/>
      <c r="T531" s="163"/>
      <c r="U531" s="163"/>
      <c r="V531" s="163"/>
      <c r="W531" s="163"/>
      <c r="X531" s="163"/>
      <c r="Y531" s="153"/>
      <c r="Z531" s="153"/>
      <c r="AA531" s="153"/>
      <c r="AB531" s="153"/>
      <c r="AC531" s="153"/>
      <c r="AD531" s="153"/>
      <c r="AE531" s="153"/>
      <c r="AF531" s="153"/>
      <c r="AG531" s="153" t="s">
        <v>107</v>
      </c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</row>
    <row r="532" spans="1:60" outlineLevel="1" x14ac:dyDescent="0.2">
      <c r="A532" s="160"/>
      <c r="B532" s="161"/>
      <c r="C532" s="260" t="s">
        <v>262</v>
      </c>
      <c r="D532" s="261"/>
      <c r="E532" s="261"/>
      <c r="F532" s="261"/>
      <c r="G532" s="261"/>
      <c r="H532" s="163"/>
      <c r="I532" s="163"/>
      <c r="J532" s="163"/>
      <c r="K532" s="163"/>
      <c r="L532" s="163"/>
      <c r="M532" s="163"/>
      <c r="N532" s="163"/>
      <c r="O532" s="163"/>
      <c r="P532" s="163"/>
      <c r="Q532" s="163"/>
      <c r="R532" s="163"/>
      <c r="S532" s="163"/>
      <c r="T532" s="163"/>
      <c r="U532" s="163"/>
      <c r="V532" s="163"/>
      <c r="W532" s="163"/>
      <c r="X532" s="163"/>
      <c r="Y532" s="153"/>
      <c r="Z532" s="153"/>
      <c r="AA532" s="153"/>
      <c r="AB532" s="153"/>
      <c r="AC532" s="153"/>
      <c r="AD532" s="153"/>
      <c r="AE532" s="153"/>
      <c r="AF532" s="153"/>
      <c r="AG532" s="153" t="s">
        <v>107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</row>
    <row r="533" spans="1:60" outlineLevel="1" x14ac:dyDescent="0.2">
      <c r="A533" s="160"/>
      <c r="B533" s="161"/>
      <c r="C533" s="260" t="s">
        <v>606</v>
      </c>
      <c r="D533" s="261"/>
      <c r="E533" s="261"/>
      <c r="F533" s="261"/>
      <c r="G533" s="261"/>
      <c r="H533" s="163"/>
      <c r="I533" s="163"/>
      <c r="J533" s="163"/>
      <c r="K533" s="163"/>
      <c r="L533" s="163"/>
      <c r="M533" s="163"/>
      <c r="N533" s="163"/>
      <c r="O533" s="163"/>
      <c r="P533" s="163"/>
      <c r="Q533" s="163"/>
      <c r="R533" s="163"/>
      <c r="S533" s="163"/>
      <c r="T533" s="163"/>
      <c r="U533" s="163"/>
      <c r="V533" s="163"/>
      <c r="W533" s="163"/>
      <c r="X533" s="163"/>
      <c r="Y533" s="153"/>
      <c r="Z533" s="153"/>
      <c r="AA533" s="153"/>
      <c r="AB533" s="153"/>
      <c r="AC533" s="153"/>
      <c r="AD533" s="153"/>
      <c r="AE533" s="153"/>
      <c r="AF533" s="153"/>
      <c r="AG533" s="153" t="s">
        <v>107</v>
      </c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</row>
    <row r="534" spans="1:60" outlineLevel="1" x14ac:dyDescent="0.2">
      <c r="A534" s="160"/>
      <c r="B534" s="161"/>
      <c r="C534" s="260" t="s">
        <v>607</v>
      </c>
      <c r="D534" s="261"/>
      <c r="E534" s="261"/>
      <c r="F534" s="261"/>
      <c r="G534" s="261"/>
      <c r="H534" s="163"/>
      <c r="I534" s="163"/>
      <c r="J534" s="163"/>
      <c r="K534" s="163"/>
      <c r="L534" s="163"/>
      <c r="M534" s="163"/>
      <c r="N534" s="163"/>
      <c r="O534" s="163"/>
      <c r="P534" s="163"/>
      <c r="Q534" s="163"/>
      <c r="R534" s="163"/>
      <c r="S534" s="163"/>
      <c r="T534" s="163"/>
      <c r="U534" s="163"/>
      <c r="V534" s="163"/>
      <c r="W534" s="163"/>
      <c r="X534" s="163"/>
      <c r="Y534" s="153"/>
      <c r="Z534" s="153"/>
      <c r="AA534" s="153"/>
      <c r="AB534" s="153"/>
      <c r="AC534" s="153"/>
      <c r="AD534" s="153"/>
      <c r="AE534" s="153"/>
      <c r="AF534" s="153"/>
      <c r="AG534" s="153" t="s">
        <v>107</v>
      </c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</row>
    <row r="535" spans="1:60" ht="22.5" outlineLevel="1" x14ac:dyDescent="0.2">
      <c r="A535" s="177">
        <v>203</v>
      </c>
      <c r="B535" s="178" t="s">
        <v>608</v>
      </c>
      <c r="C535" s="196" t="s">
        <v>609</v>
      </c>
      <c r="D535" s="179" t="s">
        <v>239</v>
      </c>
      <c r="E535" s="180">
        <v>1</v>
      </c>
      <c r="F535" s="181"/>
      <c r="G535" s="182">
        <f>ROUND(E535*F535,2)</f>
        <v>0</v>
      </c>
      <c r="H535" s="181"/>
      <c r="I535" s="182">
        <f>ROUND(E535*H535,2)</f>
        <v>0</v>
      </c>
      <c r="J535" s="181"/>
      <c r="K535" s="182">
        <f>ROUND(E535*J535,2)</f>
        <v>0</v>
      </c>
      <c r="L535" s="182">
        <v>21</v>
      </c>
      <c r="M535" s="182">
        <f>G535*(1+L535/100)</f>
        <v>0</v>
      </c>
      <c r="N535" s="182">
        <v>0</v>
      </c>
      <c r="O535" s="182">
        <f>ROUND(E535*N535,2)</f>
        <v>0</v>
      </c>
      <c r="P535" s="182">
        <v>0</v>
      </c>
      <c r="Q535" s="182">
        <f>ROUND(E535*P535,2)</f>
        <v>0</v>
      </c>
      <c r="R535" s="182"/>
      <c r="S535" s="182" t="s">
        <v>240</v>
      </c>
      <c r="T535" s="183" t="s">
        <v>241</v>
      </c>
      <c r="U535" s="163">
        <v>0</v>
      </c>
      <c r="V535" s="163">
        <f>ROUND(E535*U535,2)</f>
        <v>0</v>
      </c>
      <c r="W535" s="163"/>
      <c r="X535" s="163" t="s">
        <v>100</v>
      </c>
      <c r="Y535" s="153"/>
      <c r="Z535" s="153"/>
      <c r="AA535" s="153"/>
      <c r="AB535" s="153"/>
      <c r="AC535" s="153"/>
      <c r="AD535" s="153"/>
      <c r="AE535" s="153"/>
      <c r="AF535" s="153"/>
      <c r="AG535" s="153" t="s">
        <v>101</v>
      </c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</row>
    <row r="536" spans="1:60" outlineLevel="1" x14ac:dyDescent="0.2">
      <c r="A536" s="160"/>
      <c r="B536" s="161"/>
      <c r="C536" s="262" t="s">
        <v>255</v>
      </c>
      <c r="D536" s="263"/>
      <c r="E536" s="263"/>
      <c r="F536" s="263"/>
      <c r="G536" s="263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3"/>
      <c r="X536" s="163"/>
      <c r="Y536" s="153"/>
      <c r="Z536" s="153"/>
      <c r="AA536" s="153"/>
      <c r="AB536" s="153"/>
      <c r="AC536" s="153"/>
      <c r="AD536" s="153"/>
      <c r="AE536" s="153"/>
      <c r="AF536" s="153"/>
      <c r="AG536" s="153" t="s">
        <v>107</v>
      </c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</row>
    <row r="537" spans="1:60" outlineLevel="1" x14ac:dyDescent="0.2">
      <c r="A537" s="160"/>
      <c r="B537" s="161"/>
      <c r="C537" s="260" t="s">
        <v>610</v>
      </c>
      <c r="D537" s="261"/>
      <c r="E537" s="261"/>
      <c r="F537" s="261"/>
      <c r="G537" s="261"/>
      <c r="H537" s="163"/>
      <c r="I537" s="163"/>
      <c r="J537" s="163"/>
      <c r="K537" s="163"/>
      <c r="L537" s="163"/>
      <c r="M537" s="163"/>
      <c r="N537" s="163"/>
      <c r="O537" s="163"/>
      <c r="P537" s="163"/>
      <c r="Q537" s="163"/>
      <c r="R537" s="163"/>
      <c r="S537" s="163"/>
      <c r="T537" s="163"/>
      <c r="U537" s="163"/>
      <c r="V537" s="163"/>
      <c r="W537" s="163"/>
      <c r="X537" s="163"/>
      <c r="Y537" s="153"/>
      <c r="Z537" s="153"/>
      <c r="AA537" s="153"/>
      <c r="AB537" s="153"/>
      <c r="AC537" s="153"/>
      <c r="AD537" s="153"/>
      <c r="AE537" s="153"/>
      <c r="AF537" s="153"/>
      <c r="AG537" s="153" t="s">
        <v>107</v>
      </c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</row>
    <row r="538" spans="1:60" outlineLevel="1" x14ac:dyDescent="0.2">
      <c r="A538" s="160"/>
      <c r="B538" s="161"/>
      <c r="C538" s="260" t="s">
        <v>257</v>
      </c>
      <c r="D538" s="261"/>
      <c r="E538" s="261"/>
      <c r="F538" s="261"/>
      <c r="G538" s="261"/>
      <c r="H538" s="163"/>
      <c r="I538" s="163"/>
      <c r="J538" s="163"/>
      <c r="K538" s="163"/>
      <c r="L538" s="163"/>
      <c r="M538" s="163"/>
      <c r="N538" s="163"/>
      <c r="O538" s="163"/>
      <c r="P538" s="163"/>
      <c r="Q538" s="163"/>
      <c r="R538" s="163"/>
      <c r="S538" s="163"/>
      <c r="T538" s="163"/>
      <c r="U538" s="163"/>
      <c r="V538" s="163"/>
      <c r="W538" s="163"/>
      <c r="X538" s="163"/>
      <c r="Y538" s="153"/>
      <c r="Z538" s="153"/>
      <c r="AA538" s="153"/>
      <c r="AB538" s="153"/>
      <c r="AC538" s="153"/>
      <c r="AD538" s="153"/>
      <c r="AE538" s="153"/>
      <c r="AF538" s="153"/>
      <c r="AG538" s="153" t="s">
        <v>107</v>
      </c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</row>
    <row r="539" spans="1:60" outlineLevel="1" x14ac:dyDescent="0.2">
      <c r="A539" s="160"/>
      <c r="B539" s="161"/>
      <c r="C539" s="260" t="s">
        <v>258</v>
      </c>
      <c r="D539" s="261"/>
      <c r="E539" s="261"/>
      <c r="F539" s="261"/>
      <c r="G539" s="261"/>
      <c r="H539" s="163"/>
      <c r="I539" s="163"/>
      <c r="J539" s="163"/>
      <c r="K539" s="163"/>
      <c r="L539" s="163"/>
      <c r="M539" s="163"/>
      <c r="N539" s="163"/>
      <c r="O539" s="163"/>
      <c r="P539" s="163"/>
      <c r="Q539" s="163"/>
      <c r="R539" s="163"/>
      <c r="S539" s="163"/>
      <c r="T539" s="163"/>
      <c r="U539" s="163"/>
      <c r="V539" s="163"/>
      <c r="W539" s="163"/>
      <c r="X539" s="163"/>
      <c r="Y539" s="153"/>
      <c r="Z539" s="153"/>
      <c r="AA539" s="153"/>
      <c r="AB539" s="153"/>
      <c r="AC539" s="153"/>
      <c r="AD539" s="153"/>
      <c r="AE539" s="153"/>
      <c r="AF539" s="153"/>
      <c r="AG539" s="153" t="s">
        <v>107</v>
      </c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</row>
    <row r="540" spans="1:60" outlineLevel="1" x14ac:dyDescent="0.2">
      <c r="A540" s="160"/>
      <c r="B540" s="161"/>
      <c r="C540" s="260" t="s">
        <v>259</v>
      </c>
      <c r="D540" s="261"/>
      <c r="E540" s="261"/>
      <c r="F540" s="261"/>
      <c r="G540" s="261"/>
      <c r="H540" s="163"/>
      <c r="I540" s="163"/>
      <c r="J540" s="163"/>
      <c r="K540" s="163"/>
      <c r="L540" s="163"/>
      <c r="M540" s="163"/>
      <c r="N540" s="163"/>
      <c r="O540" s="163"/>
      <c r="P540" s="163"/>
      <c r="Q540" s="163"/>
      <c r="R540" s="163"/>
      <c r="S540" s="163"/>
      <c r="T540" s="163"/>
      <c r="U540" s="163"/>
      <c r="V540" s="163"/>
      <c r="W540" s="163"/>
      <c r="X540" s="163"/>
      <c r="Y540" s="153"/>
      <c r="Z540" s="153"/>
      <c r="AA540" s="153"/>
      <c r="AB540" s="153"/>
      <c r="AC540" s="153"/>
      <c r="AD540" s="153"/>
      <c r="AE540" s="153"/>
      <c r="AF540" s="153"/>
      <c r="AG540" s="153" t="s">
        <v>107</v>
      </c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</row>
    <row r="541" spans="1:60" outlineLevel="1" x14ac:dyDescent="0.2">
      <c r="A541" s="160"/>
      <c r="B541" s="161"/>
      <c r="C541" s="260" t="s">
        <v>260</v>
      </c>
      <c r="D541" s="261"/>
      <c r="E541" s="261"/>
      <c r="F541" s="261"/>
      <c r="G541" s="261"/>
      <c r="H541" s="163"/>
      <c r="I541" s="163"/>
      <c r="J541" s="163"/>
      <c r="K541" s="163"/>
      <c r="L541" s="163"/>
      <c r="M541" s="163"/>
      <c r="N541" s="163"/>
      <c r="O541" s="163"/>
      <c r="P541" s="163"/>
      <c r="Q541" s="163"/>
      <c r="R541" s="163"/>
      <c r="S541" s="163"/>
      <c r="T541" s="163"/>
      <c r="U541" s="163"/>
      <c r="V541" s="163"/>
      <c r="W541" s="163"/>
      <c r="X541" s="163"/>
      <c r="Y541" s="153"/>
      <c r="Z541" s="153"/>
      <c r="AA541" s="153"/>
      <c r="AB541" s="153"/>
      <c r="AC541" s="153"/>
      <c r="AD541" s="153"/>
      <c r="AE541" s="153"/>
      <c r="AF541" s="153"/>
      <c r="AG541" s="153" t="s">
        <v>107</v>
      </c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</row>
    <row r="542" spans="1:60" outlineLevel="1" x14ac:dyDescent="0.2">
      <c r="A542" s="160"/>
      <c r="B542" s="161"/>
      <c r="C542" s="260" t="s">
        <v>261</v>
      </c>
      <c r="D542" s="261"/>
      <c r="E542" s="261"/>
      <c r="F542" s="261"/>
      <c r="G542" s="261"/>
      <c r="H542" s="163"/>
      <c r="I542" s="163"/>
      <c r="J542" s="163"/>
      <c r="K542" s="163"/>
      <c r="L542" s="163"/>
      <c r="M542" s="163"/>
      <c r="N542" s="163"/>
      <c r="O542" s="163"/>
      <c r="P542" s="163"/>
      <c r="Q542" s="163"/>
      <c r="R542" s="163"/>
      <c r="S542" s="163"/>
      <c r="T542" s="163"/>
      <c r="U542" s="163"/>
      <c r="V542" s="163"/>
      <c r="W542" s="163"/>
      <c r="X542" s="163"/>
      <c r="Y542" s="153"/>
      <c r="Z542" s="153"/>
      <c r="AA542" s="153"/>
      <c r="AB542" s="153"/>
      <c r="AC542" s="153"/>
      <c r="AD542" s="153"/>
      <c r="AE542" s="153"/>
      <c r="AF542" s="153"/>
      <c r="AG542" s="153" t="s">
        <v>107</v>
      </c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</row>
    <row r="543" spans="1:60" outlineLevel="1" x14ac:dyDescent="0.2">
      <c r="A543" s="160"/>
      <c r="B543" s="161"/>
      <c r="C543" s="260" t="s">
        <v>262</v>
      </c>
      <c r="D543" s="261"/>
      <c r="E543" s="261"/>
      <c r="F543" s="261"/>
      <c r="G543" s="261"/>
      <c r="H543" s="163"/>
      <c r="I543" s="163"/>
      <c r="J543" s="163"/>
      <c r="K543" s="163"/>
      <c r="L543" s="163"/>
      <c r="M543" s="163"/>
      <c r="N543" s="163"/>
      <c r="O543" s="163"/>
      <c r="P543" s="163"/>
      <c r="Q543" s="163"/>
      <c r="R543" s="163"/>
      <c r="S543" s="163"/>
      <c r="T543" s="163"/>
      <c r="U543" s="163"/>
      <c r="V543" s="163"/>
      <c r="W543" s="163"/>
      <c r="X543" s="163"/>
      <c r="Y543" s="153"/>
      <c r="Z543" s="153"/>
      <c r="AA543" s="153"/>
      <c r="AB543" s="153"/>
      <c r="AC543" s="153"/>
      <c r="AD543" s="153"/>
      <c r="AE543" s="153"/>
      <c r="AF543" s="153"/>
      <c r="AG543" s="153" t="s">
        <v>107</v>
      </c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</row>
    <row r="544" spans="1:60" outlineLevel="1" x14ac:dyDescent="0.2">
      <c r="A544" s="160"/>
      <c r="B544" s="161"/>
      <c r="C544" s="260" t="s">
        <v>606</v>
      </c>
      <c r="D544" s="261"/>
      <c r="E544" s="261"/>
      <c r="F544" s="261"/>
      <c r="G544" s="261"/>
      <c r="H544" s="163"/>
      <c r="I544" s="163"/>
      <c r="J544" s="163"/>
      <c r="K544" s="163"/>
      <c r="L544" s="163"/>
      <c r="M544" s="163"/>
      <c r="N544" s="163"/>
      <c r="O544" s="163"/>
      <c r="P544" s="163"/>
      <c r="Q544" s="163"/>
      <c r="R544" s="163"/>
      <c r="S544" s="163"/>
      <c r="T544" s="163"/>
      <c r="U544" s="163"/>
      <c r="V544" s="163"/>
      <c r="W544" s="163"/>
      <c r="X544" s="163"/>
      <c r="Y544" s="153"/>
      <c r="Z544" s="153"/>
      <c r="AA544" s="153"/>
      <c r="AB544" s="153"/>
      <c r="AC544" s="153"/>
      <c r="AD544" s="153"/>
      <c r="AE544" s="153"/>
      <c r="AF544" s="153"/>
      <c r="AG544" s="153" t="s">
        <v>107</v>
      </c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</row>
    <row r="545" spans="1:60" outlineLevel="1" x14ac:dyDescent="0.2">
      <c r="A545" s="160"/>
      <c r="B545" s="161"/>
      <c r="C545" s="260" t="s">
        <v>607</v>
      </c>
      <c r="D545" s="261"/>
      <c r="E545" s="261"/>
      <c r="F545" s="261"/>
      <c r="G545" s="261"/>
      <c r="H545" s="163"/>
      <c r="I545" s="163"/>
      <c r="J545" s="163"/>
      <c r="K545" s="163"/>
      <c r="L545" s="163"/>
      <c r="M545" s="163"/>
      <c r="N545" s="163"/>
      <c r="O545" s="163"/>
      <c r="P545" s="163"/>
      <c r="Q545" s="163"/>
      <c r="R545" s="163"/>
      <c r="S545" s="163"/>
      <c r="T545" s="163"/>
      <c r="U545" s="163"/>
      <c r="V545" s="163"/>
      <c r="W545" s="163"/>
      <c r="X545" s="163"/>
      <c r="Y545" s="153"/>
      <c r="Z545" s="153"/>
      <c r="AA545" s="153"/>
      <c r="AB545" s="153"/>
      <c r="AC545" s="153"/>
      <c r="AD545" s="153"/>
      <c r="AE545" s="153"/>
      <c r="AF545" s="153"/>
      <c r="AG545" s="153" t="s">
        <v>107</v>
      </c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</row>
    <row r="546" spans="1:60" ht="22.5" outlineLevel="1" x14ac:dyDescent="0.2">
      <c r="A546" s="177">
        <v>204</v>
      </c>
      <c r="B546" s="178" t="s">
        <v>611</v>
      </c>
      <c r="C546" s="196" t="s">
        <v>612</v>
      </c>
      <c r="D546" s="179" t="s">
        <v>239</v>
      </c>
      <c r="E546" s="180">
        <v>1</v>
      </c>
      <c r="F546" s="181"/>
      <c r="G546" s="182">
        <f>ROUND(E546*F546,2)</f>
        <v>0</v>
      </c>
      <c r="H546" s="181"/>
      <c r="I546" s="182">
        <f>ROUND(E546*H546,2)</f>
        <v>0</v>
      </c>
      <c r="J546" s="181"/>
      <c r="K546" s="182">
        <f>ROUND(E546*J546,2)</f>
        <v>0</v>
      </c>
      <c r="L546" s="182">
        <v>21</v>
      </c>
      <c r="M546" s="182">
        <f>G546*(1+L546/100)</f>
        <v>0</v>
      </c>
      <c r="N546" s="182">
        <v>0</v>
      </c>
      <c r="O546" s="182">
        <f>ROUND(E546*N546,2)</f>
        <v>0</v>
      </c>
      <c r="P546" s="182">
        <v>0</v>
      </c>
      <c r="Q546" s="182">
        <f>ROUND(E546*P546,2)</f>
        <v>0</v>
      </c>
      <c r="R546" s="182"/>
      <c r="S546" s="182" t="s">
        <v>240</v>
      </c>
      <c r="T546" s="183" t="s">
        <v>241</v>
      </c>
      <c r="U546" s="163">
        <v>0</v>
      </c>
      <c r="V546" s="163">
        <f>ROUND(E546*U546,2)</f>
        <v>0</v>
      </c>
      <c r="W546" s="163"/>
      <c r="X546" s="163" t="s">
        <v>100</v>
      </c>
      <c r="Y546" s="153"/>
      <c r="Z546" s="153"/>
      <c r="AA546" s="153"/>
      <c r="AB546" s="153"/>
      <c r="AC546" s="153"/>
      <c r="AD546" s="153"/>
      <c r="AE546" s="153"/>
      <c r="AF546" s="153"/>
      <c r="AG546" s="153" t="s">
        <v>101</v>
      </c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</row>
    <row r="547" spans="1:60" ht="45" outlineLevel="1" x14ac:dyDescent="0.2">
      <c r="A547" s="160"/>
      <c r="B547" s="161"/>
      <c r="C547" s="262" t="s">
        <v>799</v>
      </c>
      <c r="D547" s="263"/>
      <c r="E547" s="263"/>
      <c r="F547" s="263"/>
      <c r="G547" s="263"/>
      <c r="H547" s="163"/>
      <c r="I547" s="163"/>
      <c r="J547" s="163"/>
      <c r="K547" s="163"/>
      <c r="L547" s="163"/>
      <c r="M547" s="163"/>
      <c r="N547" s="163"/>
      <c r="O547" s="163"/>
      <c r="P547" s="163"/>
      <c r="Q547" s="163"/>
      <c r="R547" s="163"/>
      <c r="S547" s="163"/>
      <c r="T547" s="163"/>
      <c r="U547" s="163"/>
      <c r="V547" s="163"/>
      <c r="W547" s="163"/>
      <c r="X547" s="163"/>
      <c r="Y547" s="153"/>
      <c r="Z547" s="153"/>
      <c r="AA547" s="153"/>
      <c r="AB547" s="153"/>
      <c r="AC547" s="153"/>
      <c r="AD547" s="153"/>
      <c r="AE547" s="153"/>
      <c r="AF547" s="153"/>
      <c r="AG547" s="153" t="s">
        <v>107</v>
      </c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91" t="str">
        <f>C547</f>
        <v>VČ. MĚŘÍCÍCH VSUVEK; S INTEGR. REGULÁTOREM DIF. TLAKU, ROZSAH PRŮTOKU:1400 - 11 500l/h, PROJ.PRŮTOK:6900l/h.;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547" s="153"/>
      <c r="BC547" s="153"/>
      <c r="BD547" s="153"/>
      <c r="BE547" s="153"/>
      <c r="BF547" s="153"/>
      <c r="BG547" s="153"/>
      <c r="BH547" s="153"/>
    </row>
    <row r="548" spans="1:60" outlineLevel="1" x14ac:dyDescent="0.2">
      <c r="A548" s="160"/>
      <c r="B548" s="161"/>
      <c r="C548" s="260" t="s">
        <v>785</v>
      </c>
      <c r="D548" s="261"/>
      <c r="E548" s="261"/>
      <c r="F548" s="261"/>
      <c r="G548" s="261"/>
      <c r="H548" s="163"/>
      <c r="I548" s="163"/>
      <c r="J548" s="163"/>
      <c r="K548" s="163"/>
      <c r="L548" s="163"/>
      <c r="M548" s="163"/>
      <c r="N548" s="163"/>
      <c r="O548" s="163"/>
      <c r="P548" s="163"/>
      <c r="Q548" s="163"/>
      <c r="R548" s="163"/>
      <c r="S548" s="163"/>
      <c r="T548" s="163"/>
      <c r="U548" s="163"/>
      <c r="V548" s="163"/>
      <c r="W548" s="163"/>
      <c r="X548" s="163"/>
      <c r="Y548" s="153"/>
      <c r="Z548" s="153"/>
      <c r="AA548" s="153"/>
      <c r="AB548" s="153"/>
      <c r="AC548" s="153"/>
      <c r="AD548" s="153"/>
      <c r="AE548" s="153"/>
      <c r="AF548" s="153"/>
      <c r="AG548" s="153" t="s">
        <v>107</v>
      </c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</row>
    <row r="549" spans="1:60" outlineLevel="1" x14ac:dyDescent="0.2">
      <c r="A549" s="160"/>
      <c r="B549" s="161"/>
      <c r="C549" s="260" t="s">
        <v>613</v>
      </c>
      <c r="D549" s="261"/>
      <c r="E549" s="261"/>
      <c r="F549" s="261"/>
      <c r="G549" s="261"/>
      <c r="H549" s="163"/>
      <c r="I549" s="163"/>
      <c r="J549" s="163"/>
      <c r="K549" s="163"/>
      <c r="L549" s="163"/>
      <c r="M549" s="163"/>
      <c r="N549" s="163"/>
      <c r="O549" s="163"/>
      <c r="P549" s="163"/>
      <c r="Q549" s="163"/>
      <c r="R549" s="163"/>
      <c r="S549" s="163"/>
      <c r="T549" s="163"/>
      <c r="U549" s="163"/>
      <c r="V549" s="163"/>
      <c r="W549" s="163"/>
      <c r="X549" s="163"/>
      <c r="Y549" s="153"/>
      <c r="Z549" s="153"/>
      <c r="AA549" s="153"/>
      <c r="AB549" s="153"/>
      <c r="AC549" s="153"/>
      <c r="AD549" s="153"/>
      <c r="AE549" s="153"/>
      <c r="AF549" s="153"/>
      <c r="AG549" s="153" t="s">
        <v>107</v>
      </c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</row>
    <row r="550" spans="1:60" ht="22.5" outlineLevel="1" x14ac:dyDescent="0.2">
      <c r="A550" s="177">
        <v>205</v>
      </c>
      <c r="B550" s="178" t="s">
        <v>614</v>
      </c>
      <c r="C550" s="196" t="s">
        <v>612</v>
      </c>
      <c r="D550" s="179" t="s">
        <v>239</v>
      </c>
      <c r="E550" s="180">
        <v>1</v>
      </c>
      <c r="F550" s="181"/>
      <c r="G550" s="182">
        <f>ROUND(E550*F550,2)</f>
        <v>0</v>
      </c>
      <c r="H550" s="181"/>
      <c r="I550" s="182">
        <f>ROUND(E550*H550,2)</f>
        <v>0</v>
      </c>
      <c r="J550" s="181"/>
      <c r="K550" s="182">
        <f>ROUND(E550*J550,2)</f>
        <v>0</v>
      </c>
      <c r="L550" s="182">
        <v>21</v>
      </c>
      <c r="M550" s="182">
        <f>G550*(1+L550/100)</f>
        <v>0</v>
      </c>
      <c r="N550" s="182">
        <v>0</v>
      </c>
      <c r="O550" s="182">
        <f>ROUND(E550*N550,2)</f>
        <v>0</v>
      </c>
      <c r="P550" s="182">
        <v>0</v>
      </c>
      <c r="Q550" s="182">
        <f>ROUND(E550*P550,2)</f>
        <v>0</v>
      </c>
      <c r="R550" s="182"/>
      <c r="S550" s="182" t="s">
        <v>240</v>
      </c>
      <c r="T550" s="183" t="s">
        <v>241</v>
      </c>
      <c r="U550" s="163">
        <v>0</v>
      </c>
      <c r="V550" s="163">
        <f>ROUND(E550*U550,2)</f>
        <v>0</v>
      </c>
      <c r="W550" s="163"/>
      <c r="X550" s="163" t="s">
        <v>100</v>
      </c>
      <c r="Y550" s="153"/>
      <c r="Z550" s="153"/>
      <c r="AA550" s="153"/>
      <c r="AB550" s="153"/>
      <c r="AC550" s="153"/>
      <c r="AD550" s="153"/>
      <c r="AE550" s="153"/>
      <c r="AF550" s="153"/>
      <c r="AG550" s="153" t="s">
        <v>101</v>
      </c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</row>
    <row r="551" spans="1:60" ht="45" outlineLevel="1" x14ac:dyDescent="0.2">
      <c r="A551" s="160"/>
      <c r="B551" s="161"/>
      <c r="C551" s="262" t="s">
        <v>800</v>
      </c>
      <c r="D551" s="263"/>
      <c r="E551" s="263"/>
      <c r="F551" s="263"/>
      <c r="G551" s="263"/>
      <c r="H551" s="163"/>
      <c r="I551" s="163"/>
      <c r="J551" s="163"/>
      <c r="K551" s="163"/>
      <c r="L551" s="163"/>
      <c r="M551" s="163"/>
      <c r="N551" s="163"/>
      <c r="O551" s="163"/>
      <c r="P551" s="163"/>
      <c r="Q551" s="163"/>
      <c r="R551" s="163"/>
      <c r="S551" s="163"/>
      <c r="T551" s="163"/>
      <c r="U551" s="163"/>
      <c r="V551" s="163"/>
      <c r="W551" s="163"/>
      <c r="X551" s="163"/>
      <c r="Y551" s="153"/>
      <c r="Z551" s="153"/>
      <c r="AA551" s="153"/>
      <c r="AB551" s="153"/>
      <c r="AC551" s="153"/>
      <c r="AD551" s="153"/>
      <c r="AE551" s="153"/>
      <c r="AF551" s="153"/>
      <c r="AG551" s="153" t="s">
        <v>107</v>
      </c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91" t="str">
        <f>C551</f>
        <v>VČ. MĚŘÍCÍCH VSUVEK; S INTEGR. REGULÁTOREM DIF. TLAKU, ROZSAH PRŮTOKU:1400 - 11 500l/h, PROJ.PRŮTOK:7700l/h.;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551" s="153"/>
      <c r="BC551" s="153"/>
      <c r="BD551" s="153"/>
      <c r="BE551" s="153"/>
      <c r="BF551" s="153"/>
      <c r="BG551" s="153"/>
      <c r="BH551" s="153"/>
    </row>
    <row r="552" spans="1:60" outlineLevel="1" x14ac:dyDescent="0.2">
      <c r="A552" s="160"/>
      <c r="B552" s="161"/>
      <c r="C552" s="260" t="s">
        <v>785</v>
      </c>
      <c r="D552" s="261"/>
      <c r="E552" s="261"/>
      <c r="F552" s="261"/>
      <c r="G552" s="261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53"/>
      <c r="Z552" s="153"/>
      <c r="AA552" s="153"/>
      <c r="AB552" s="153"/>
      <c r="AC552" s="153"/>
      <c r="AD552" s="153"/>
      <c r="AE552" s="153"/>
      <c r="AF552" s="153"/>
      <c r="AG552" s="153" t="s">
        <v>107</v>
      </c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</row>
    <row r="553" spans="1:60" outlineLevel="1" x14ac:dyDescent="0.2">
      <c r="A553" s="160"/>
      <c r="B553" s="161"/>
      <c r="C553" s="260" t="s">
        <v>613</v>
      </c>
      <c r="D553" s="261"/>
      <c r="E553" s="261"/>
      <c r="F553" s="261"/>
      <c r="G553" s="261"/>
      <c r="H553" s="163"/>
      <c r="I553" s="163"/>
      <c r="J553" s="163"/>
      <c r="K553" s="163"/>
      <c r="L553" s="163"/>
      <c r="M553" s="163"/>
      <c r="N553" s="163"/>
      <c r="O553" s="163"/>
      <c r="P553" s="163"/>
      <c r="Q553" s="163"/>
      <c r="R553" s="163"/>
      <c r="S553" s="163"/>
      <c r="T553" s="163"/>
      <c r="U553" s="163"/>
      <c r="V553" s="163"/>
      <c r="W553" s="163"/>
      <c r="X553" s="163"/>
      <c r="Y553" s="153"/>
      <c r="Z553" s="153"/>
      <c r="AA553" s="153"/>
      <c r="AB553" s="153"/>
      <c r="AC553" s="153"/>
      <c r="AD553" s="153"/>
      <c r="AE553" s="153"/>
      <c r="AF553" s="153"/>
      <c r="AG553" s="153" t="s">
        <v>107</v>
      </c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</row>
    <row r="554" spans="1:60" outlineLevel="1" x14ac:dyDescent="0.2">
      <c r="A554" s="177">
        <v>206</v>
      </c>
      <c r="B554" s="178" t="s">
        <v>615</v>
      </c>
      <c r="C554" s="196" t="s">
        <v>616</v>
      </c>
      <c r="D554" s="179" t="s">
        <v>239</v>
      </c>
      <c r="E554" s="180">
        <v>2</v>
      </c>
      <c r="F554" s="181"/>
      <c r="G554" s="182">
        <f>ROUND(E554*F554,2)</f>
        <v>0</v>
      </c>
      <c r="H554" s="181"/>
      <c r="I554" s="182">
        <f>ROUND(E554*H554,2)</f>
        <v>0</v>
      </c>
      <c r="J554" s="181"/>
      <c r="K554" s="182">
        <f>ROUND(E554*J554,2)</f>
        <v>0</v>
      </c>
      <c r="L554" s="182">
        <v>21</v>
      </c>
      <c r="M554" s="182">
        <f>G554*(1+L554/100)</f>
        <v>0</v>
      </c>
      <c r="N554" s="182">
        <v>0</v>
      </c>
      <c r="O554" s="182">
        <f>ROUND(E554*N554,2)</f>
        <v>0</v>
      </c>
      <c r="P554" s="182">
        <v>0</v>
      </c>
      <c r="Q554" s="182">
        <f>ROUND(E554*P554,2)</f>
        <v>0</v>
      </c>
      <c r="R554" s="182"/>
      <c r="S554" s="182" t="s">
        <v>240</v>
      </c>
      <c r="T554" s="183" t="s">
        <v>241</v>
      </c>
      <c r="U554" s="163">
        <v>0</v>
      </c>
      <c r="V554" s="163">
        <f>ROUND(E554*U554,2)</f>
        <v>0</v>
      </c>
      <c r="W554" s="163"/>
      <c r="X554" s="163" t="s">
        <v>100</v>
      </c>
      <c r="Y554" s="153"/>
      <c r="Z554" s="153"/>
      <c r="AA554" s="153"/>
      <c r="AB554" s="153"/>
      <c r="AC554" s="153"/>
      <c r="AD554" s="153"/>
      <c r="AE554" s="153"/>
      <c r="AF554" s="153"/>
      <c r="AG554" s="153" t="s">
        <v>101</v>
      </c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</row>
    <row r="555" spans="1:60" ht="22.5" outlineLevel="1" x14ac:dyDescent="0.2">
      <c r="A555" s="160"/>
      <c r="B555" s="161"/>
      <c r="C555" s="262" t="s">
        <v>801</v>
      </c>
      <c r="D555" s="263"/>
      <c r="E555" s="263"/>
      <c r="F555" s="263"/>
      <c r="G555" s="263"/>
      <c r="H555" s="163"/>
      <c r="I555" s="163"/>
      <c r="J555" s="163"/>
      <c r="K555" s="163"/>
      <c r="L555" s="163"/>
      <c r="M555" s="163"/>
      <c r="N555" s="163"/>
      <c r="O555" s="163"/>
      <c r="P555" s="163"/>
      <c r="Q555" s="163"/>
      <c r="R555" s="163"/>
      <c r="S555" s="163"/>
      <c r="T555" s="163"/>
      <c r="U555" s="163"/>
      <c r="V555" s="163"/>
      <c r="W555" s="163"/>
      <c r="X555" s="163"/>
      <c r="Y555" s="153"/>
      <c r="Z555" s="153"/>
      <c r="AA555" s="153"/>
      <c r="AB555" s="153"/>
      <c r="AC555" s="153"/>
      <c r="AD555" s="153"/>
      <c r="AE555" s="153"/>
      <c r="AF555" s="153"/>
      <c r="AG555" s="153" t="s">
        <v>107</v>
      </c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91" t="str">
        <f>C555</f>
        <v>FUNKCE: REG.VÝKONU , PROJEKTOVANÝ PRŮTOK 5700l/h, PN25.  INTEGR.OMEZOVAČ PRŮTOKU, STABILIZACE TLAK:DIFERENCE, MIN. TLAKOVÁ DIF. PRO PRŮTOK NF JE  40 kPa. TLAK.TŘÍDA PN25. MAX.PRAC. TEPLOTA BEZ MĚŘ.VSUVEK 150°C.</v>
      </c>
      <c r="BB555" s="153"/>
      <c r="BC555" s="153"/>
      <c r="BD555" s="153"/>
      <c r="BE555" s="153"/>
      <c r="BF555" s="153"/>
      <c r="BG555" s="153"/>
      <c r="BH555" s="153"/>
    </row>
    <row r="556" spans="1:60" ht="22.5" outlineLevel="1" x14ac:dyDescent="0.2">
      <c r="A556" s="160"/>
      <c r="B556" s="161"/>
      <c r="C556" s="260" t="s">
        <v>802</v>
      </c>
      <c r="D556" s="261"/>
      <c r="E556" s="261"/>
      <c r="F556" s="261"/>
      <c r="G556" s="261"/>
      <c r="H556" s="163"/>
      <c r="I556" s="163"/>
      <c r="J556" s="163"/>
      <c r="K556" s="163"/>
      <c r="L556" s="163"/>
      <c r="M556" s="163"/>
      <c r="N556" s="163"/>
      <c r="O556" s="163"/>
      <c r="P556" s="163"/>
      <c r="Q556" s="163"/>
      <c r="R556" s="163"/>
      <c r="S556" s="163"/>
      <c r="T556" s="163"/>
      <c r="U556" s="163"/>
      <c r="V556" s="163"/>
      <c r="W556" s="163"/>
      <c r="X556" s="163"/>
      <c r="Y556" s="153"/>
      <c r="Z556" s="153"/>
      <c r="AA556" s="153"/>
      <c r="AB556" s="153"/>
      <c r="AC556" s="153"/>
      <c r="AD556" s="153"/>
      <c r="AE556" s="153"/>
      <c r="AF556" s="153"/>
      <c r="AG556" s="153" t="s">
        <v>107</v>
      </c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91" t="str">
        <f>C556</f>
        <v>VČ. EL. POHONU S HAVARIJNÍ FUNKCÍ, NAPÁJENÍ 24V, ŘÍDÍCÍ SIGNÁL 0-10V např: IMI KTM512 40/50NF+ pohon TA-MC100FSE. nebo rovnocenný</v>
      </c>
      <c r="BB556" s="153"/>
      <c r="BC556" s="153"/>
      <c r="BD556" s="153"/>
      <c r="BE556" s="153"/>
      <c r="BF556" s="153"/>
      <c r="BG556" s="153"/>
      <c r="BH556" s="153"/>
    </row>
    <row r="557" spans="1:60" outlineLevel="1" x14ac:dyDescent="0.2">
      <c r="A557" s="160"/>
      <c r="B557" s="161"/>
      <c r="C557" s="260" t="s">
        <v>617</v>
      </c>
      <c r="D557" s="261"/>
      <c r="E557" s="261"/>
      <c r="F557" s="261"/>
      <c r="G557" s="261"/>
      <c r="H557" s="163"/>
      <c r="I557" s="163"/>
      <c r="J557" s="163"/>
      <c r="K557" s="163"/>
      <c r="L557" s="163"/>
      <c r="M557" s="163"/>
      <c r="N557" s="163"/>
      <c r="O557" s="163"/>
      <c r="P557" s="163"/>
      <c r="Q557" s="163"/>
      <c r="R557" s="163"/>
      <c r="S557" s="163"/>
      <c r="T557" s="163"/>
      <c r="U557" s="163"/>
      <c r="V557" s="163"/>
      <c r="W557" s="163"/>
      <c r="X557" s="163"/>
      <c r="Y557" s="153"/>
      <c r="Z557" s="153"/>
      <c r="AA557" s="153"/>
      <c r="AB557" s="153"/>
      <c r="AC557" s="153"/>
      <c r="AD557" s="153"/>
      <c r="AE557" s="153"/>
      <c r="AF557" s="153"/>
      <c r="AG557" s="153" t="s">
        <v>107</v>
      </c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</row>
    <row r="558" spans="1:60" ht="22.5" outlineLevel="1" x14ac:dyDescent="0.2">
      <c r="A558" s="184">
        <v>207</v>
      </c>
      <c r="B558" s="185" t="s">
        <v>618</v>
      </c>
      <c r="C558" s="195" t="s">
        <v>619</v>
      </c>
      <c r="D558" s="186" t="s">
        <v>283</v>
      </c>
      <c r="E558" s="187">
        <v>16</v>
      </c>
      <c r="F558" s="188"/>
      <c r="G558" s="189">
        <f t="shared" ref="G558:G572" si="35">ROUND(E558*F558,2)</f>
        <v>0</v>
      </c>
      <c r="H558" s="188"/>
      <c r="I558" s="189">
        <f t="shared" ref="I558:I572" si="36">ROUND(E558*H558,2)</f>
        <v>0</v>
      </c>
      <c r="J558" s="188"/>
      <c r="K558" s="189">
        <f t="shared" ref="K558:K572" si="37">ROUND(E558*J558,2)</f>
        <v>0</v>
      </c>
      <c r="L558" s="189">
        <v>21</v>
      </c>
      <c r="M558" s="189">
        <f t="shared" ref="M558:M572" si="38">G558*(1+L558/100)</f>
        <v>0</v>
      </c>
      <c r="N558" s="189">
        <v>0</v>
      </c>
      <c r="O558" s="189">
        <f t="shared" ref="O558:O572" si="39">ROUND(E558*N558,2)</f>
        <v>0</v>
      </c>
      <c r="P558" s="189">
        <v>0</v>
      </c>
      <c r="Q558" s="189">
        <f t="shared" ref="Q558:Q572" si="40">ROUND(E558*P558,2)</f>
        <v>0</v>
      </c>
      <c r="R558" s="189"/>
      <c r="S558" s="189" t="s">
        <v>240</v>
      </c>
      <c r="T558" s="190" t="s">
        <v>241</v>
      </c>
      <c r="U558" s="163">
        <v>0</v>
      </c>
      <c r="V558" s="163">
        <f t="shared" ref="V558:V572" si="41">ROUND(E558*U558,2)</f>
        <v>0</v>
      </c>
      <c r="W558" s="163"/>
      <c r="X558" s="163" t="s">
        <v>100</v>
      </c>
      <c r="Y558" s="153"/>
      <c r="Z558" s="153"/>
      <c r="AA558" s="153"/>
      <c r="AB558" s="153"/>
      <c r="AC558" s="153"/>
      <c r="AD558" s="153"/>
      <c r="AE558" s="153"/>
      <c r="AF558" s="153"/>
      <c r="AG558" s="153" t="s">
        <v>101</v>
      </c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</row>
    <row r="559" spans="1:60" ht="22.5" outlineLevel="1" x14ac:dyDescent="0.2">
      <c r="A559" s="184">
        <v>208</v>
      </c>
      <c r="B559" s="185" t="s">
        <v>620</v>
      </c>
      <c r="C559" s="195" t="s">
        <v>621</v>
      </c>
      <c r="D559" s="186" t="s">
        <v>283</v>
      </c>
      <c r="E559" s="187">
        <v>26</v>
      </c>
      <c r="F559" s="188"/>
      <c r="G559" s="189">
        <f t="shared" si="35"/>
        <v>0</v>
      </c>
      <c r="H559" s="188"/>
      <c r="I559" s="189">
        <f t="shared" si="36"/>
        <v>0</v>
      </c>
      <c r="J559" s="188"/>
      <c r="K559" s="189">
        <f t="shared" si="37"/>
        <v>0</v>
      </c>
      <c r="L559" s="189">
        <v>21</v>
      </c>
      <c r="M559" s="189">
        <f t="shared" si="38"/>
        <v>0</v>
      </c>
      <c r="N559" s="189">
        <v>0</v>
      </c>
      <c r="O559" s="189">
        <f t="shared" si="39"/>
        <v>0</v>
      </c>
      <c r="P559" s="189">
        <v>0</v>
      </c>
      <c r="Q559" s="189">
        <f t="shared" si="40"/>
        <v>0</v>
      </c>
      <c r="R559" s="189"/>
      <c r="S559" s="189" t="s">
        <v>240</v>
      </c>
      <c r="T559" s="190" t="s">
        <v>241</v>
      </c>
      <c r="U559" s="163">
        <v>0</v>
      </c>
      <c r="V559" s="163">
        <f t="shared" si="41"/>
        <v>0</v>
      </c>
      <c r="W559" s="163"/>
      <c r="X559" s="163" t="s">
        <v>100</v>
      </c>
      <c r="Y559" s="153"/>
      <c r="Z559" s="153"/>
      <c r="AA559" s="153"/>
      <c r="AB559" s="153"/>
      <c r="AC559" s="153"/>
      <c r="AD559" s="153"/>
      <c r="AE559" s="153"/>
      <c r="AF559" s="153"/>
      <c r="AG559" s="153" t="s">
        <v>101</v>
      </c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</row>
    <row r="560" spans="1:60" ht="22.5" outlineLevel="1" x14ac:dyDescent="0.2">
      <c r="A560" s="184">
        <v>209</v>
      </c>
      <c r="B560" s="185" t="s">
        <v>622</v>
      </c>
      <c r="C560" s="195" t="s">
        <v>623</v>
      </c>
      <c r="D560" s="186" t="s">
        <v>283</v>
      </c>
      <c r="E560" s="187">
        <v>46</v>
      </c>
      <c r="F560" s="188"/>
      <c r="G560" s="189">
        <f t="shared" si="35"/>
        <v>0</v>
      </c>
      <c r="H560" s="188"/>
      <c r="I560" s="189">
        <f t="shared" si="36"/>
        <v>0</v>
      </c>
      <c r="J560" s="188"/>
      <c r="K560" s="189">
        <f t="shared" si="37"/>
        <v>0</v>
      </c>
      <c r="L560" s="189">
        <v>21</v>
      </c>
      <c r="M560" s="189">
        <f t="shared" si="38"/>
        <v>0</v>
      </c>
      <c r="N560" s="189">
        <v>0</v>
      </c>
      <c r="O560" s="189">
        <f t="shared" si="39"/>
        <v>0</v>
      </c>
      <c r="P560" s="189">
        <v>0</v>
      </c>
      <c r="Q560" s="189">
        <f t="shared" si="40"/>
        <v>0</v>
      </c>
      <c r="R560" s="189"/>
      <c r="S560" s="189" t="s">
        <v>240</v>
      </c>
      <c r="T560" s="190" t="s">
        <v>241</v>
      </c>
      <c r="U560" s="163">
        <v>0</v>
      </c>
      <c r="V560" s="163">
        <f t="shared" si="41"/>
        <v>0</v>
      </c>
      <c r="W560" s="163"/>
      <c r="X560" s="163" t="s">
        <v>100</v>
      </c>
      <c r="Y560" s="153"/>
      <c r="Z560" s="153"/>
      <c r="AA560" s="153"/>
      <c r="AB560" s="153"/>
      <c r="AC560" s="153"/>
      <c r="AD560" s="153"/>
      <c r="AE560" s="153"/>
      <c r="AF560" s="153"/>
      <c r="AG560" s="153" t="s">
        <v>101</v>
      </c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</row>
    <row r="561" spans="1:60" ht="22.5" outlineLevel="1" x14ac:dyDescent="0.2">
      <c r="A561" s="184">
        <v>210</v>
      </c>
      <c r="B561" s="185" t="s">
        <v>624</v>
      </c>
      <c r="C561" s="195" t="s">
        <v>625</v>
      </c>
      <c r="D561" s="186" t="s">
        <v>283</v>
      </c>
      <c r="E561" s="187">
        <v>4</v>
      </c>
      <c r="F561" s="188"/>
      <c r="G561" s="189">
        <f t="shared" si="35"/>
        <v>0</v>
      </c>
      <c r="H561" s="188"/>
      <c r="I561" s="189">
        <f t="shared" si="36"/>
        <v>0</v>
      </c>
      <c r="J561" s="188"/>
      <c r="K561" s="189">
        <f t="shared" si="37"/>
        <v>0</v>
      </c>
      <c r="L561" s="189">
        <v>21</v>
      </c>
      <c r="M561" s="189">
        <f t="shared" si="38"/>
        <v>0</v>
      </c>
      <c r="N561" s="189">
        <v>0</v>
      </c>
      <c r="O561" s="189">
        <f t="shared" si="39"/>
        <v>0</v>
      </c>
      <c r="P561" s="189">
        <v>0</v>
      </c>
      <c r="Q561" s="189">
        <f t="shared" si="40"/>
        <v>0</v>
      </c>
      <c r="R561" s="189"/>
      <c r="S561" s="189" t="s">
        <v>240</v>
      </c>
      <c r="T561" s="190" t="s">
        <v>241</v>
      </c>
      <c r="U561" s="163">
        <v>0</v>
      </c>
      <c r="V561" s="163">
        <f t="shared" si="41"/>
        <v>0</v>
      </c>
      <c r="W561" s="163"/>
      <c r="X561" s="163" t="s">
        <v>100</v>
      </c>
      <c r="Y561" s="153"/>
      <c r="Z561" s="153"/>
      <c r="AA561" s="153"/>
      <c r="AB561" s="153"/>
      <c r="AC561" s="153"/>
      <c r="AD561" s="153"/>
      <c r="AE561" s="153"/>
      <c r="AF561" s="153"/>
      <c r="AG561" s="153" t="s">
        <v>101</v>
      </c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</row>
    <row r="562" spans="1:60" ht="22.5" outlineLevel="1" x14ac:dyDescent="0.2">
      <c r="A562" s="184">
        <v>211</v>
      </c>
      <c r="B562" s="185" t="s">
        <v>626</v>
      </c>
      <c r="C562" s="195" t="s">
        <v>627</v>
      </c>
      <c r="D562" s="186" t="s">
        <v>283</v>
      </c>
      <c r="E562" s="187">
        <v>2</v>
      </c>
      <c r="F562" s="188"/>
      <c r="G562" s="189">
        <f t="shared" si="35"/>
        <v>0</v>
      </c>
      <c r="H562" s="188"/>
      <c r="I562" s="189">
        <f t="shared" si="36"/>
        <v>0</v>
      </c>
      <c r="J562" s="188"/>
      <c r="K562" s="189">
        <f t="shared" si="37"/>
        <v>0</v>
      </c>
      <c r="L562" s="189">
        <v>21</v>
      </c>
      <c r="M562" s="189">
        <f t="shared" si="38"/>
        <v>0</v>
      </c>
      <c r="N562" s="189">
        <v>0</v>
      </c>
      <c r="O562" s="189">
        <f t="shared" si="39"/>
        <v>0</v>
      </c>
      <c r="P562" s="189">
        <v>0</v>
      </c>
      <c r="Q562" s="189">
        <f t="shared" si="40"/>
        <v>0</v>
      </c>
      <c r="R562" s="189"/>
      <c r="S562" s="189" t="s">
        <v>240</v>
      </c>
      <c r="T562" s="190" t="s">
        <v>241</v>
      </c>
      <c r="U562" s="163">
        <v>0</v>
      </c>
      <c r="V562" s="163">
        <f t="shared" si="41"/>
        <v>0</v>
      </c>
      <c r="W562" s="163"/>
      <c r="X562" s="163" t="s">
        <v>100</v>
      </c>
      <c r="Y562" s="153"/>
      <c r="Z562" s="153"/>
      <c r="AA562" s="153"/>
      <c r="AB562" s="153"/>
      <c r="AC562" s="153"/>
      <c r="AD562" s="153"/>
      <c r="AE562" s="153"/>
      <c r="AF562" s="153"/>
      <c r="AG562" s="153" t="s">
        <v>101</v>
      </c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</row>
    <row r="563" spans="1:60" ht="22.5" outlineLevel="1" x14ac:dyDescent="0.2">
      <c r="A563" s="184">
        <v>212</v>
      </c>
      <c r="B563" s="185" t="s">
        <v>628</v>
      </c>
      <c r="C563" s="195" t="s">
        <v>629</v>
      </c>
      <c r="D563" s="186" t="s">
        <v>283</v>
      </c>
      <c r="E563" s="187">
        <v>12</v>
      </c>
      <c r="F563" s="188"/>
      <c r="G563" s="189">
        <f t="shared" si="35"/>
        <v>0</v>
      </c>
      <c r="H563" s="188"/>
      <c r="I563" s="189">
        <f t="shared" si="36"/>
        <v>0</v>
      </c>
      <c r="J563" s="188"/>
      <c r="K563" s="189">
        <f t="shared" si="37"/>
        <v>0</v>
      </c>
      <c r="L563" s="189">
        <v>21</v>
      </c>
      <c r="M563" s="189">
        <f t="shared" si="38"/>
        <v>0</v>
      </c>
      <c r="N563" s="189">
        <v>0</v>
      </c>
      <c r="O563" s="189">
        <f t="shared" si="39"/>
        <v>0</v>
      </c>
      <c r="P563" s="189">
        <v>0</v>
      </c>
      <c r="Q563" s="189">
        <f t="shared" si="40"/>
        <v>0</v>
      </c>
      <c r="R563" s="189"/>
      <c r="S563" s="189" t="s">
        <v>240</v>
      </c>
      <c r="T563" s="190" t="s">
        <v>241</v>
      </c>
      <c r="U563" s="163">
        <v>0</v>
      </c>
      <c r="V563" s="163">
        <f t="shared" si="41"/>
        <v>0</v>
      </c>
      <c r="W563" s="163"/>
      <c r="X563" s="163" t="s">
        <v>100</v>
      </c>
      <c r="Y563" s="153"/>
      <c r="Z563" s="153"/>
      <c r="AA563" s="153"/>
      <c r="AB563" s="153"/>
      <c r="AC563" s="153"/>
      <c r="AD563" s="153"/>
      <c r="AE563" s="153"/>
      <c r="AF563" s="153"/>
      <c r="AG563" s="153" t="s">
        <v>101</v>
      </c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</row>
    <row r="564" spans="1:60" ht="22.5" outlineLevel="1" x14ac:dyDescent="0.2">
      <c r="A564" s="184">
        <v>213</v>
      </c>
      <c r="B564" s="185" t="s">
        <v>630</v>
      </c>
      <c r="C564" s="195" t="s">
        <v>631</v>
      </c>
      <c r="D564" s="186" t="s">
        <v>283</v>
      </c>
      <c r="E564" s="187">
        <v>2</v>
      </c>
      <c r="F564" s="188"/>
      <c r="G564" s="189">
        <f t="shared" si="35"/>
        <v>0</v>
      </c>
      <c r="H564" s="188"/>
      <c r="I564" s="189">
        <f t="shared" si="36"/>
        <v>0</v>
      </c>
      <c r="J564" s="188"/>
      <c r="K564" s="189">
        <f t="shared" si="37"/>
        <v>0</v>
      </c>
      <c r="L564" s="189">
        <v>21</v>
      </c>
      <c r="M564" s="189">
        <f t="shared" si="38"/>
        <v>0</v>
      </c>
      <c r="N564" s="189">
        <v>0</v>
      </c>
      <c r="O564" s="189">
        <f t="shared" si="39"/>
        <v>0</v>
      </c>
      <c r="P564" s="189">
        <v>0</v>
      </c>
      <c r="Q564" s="189">
        <f t="shared" si="40"/>
        <v>0</v>
      </c>
      <c r="R564" s="189"/>
      <c r="S564" s="189" t="s">
        <v>240</v>
      </c>
      <c r="T564" s="190" t="s">
        <v>241</v>
      </c>
      <c r="U564" s="163">
        <v>0</v>
      </c>
      <c r="V564" s="163">
        <f t="shared" si="41"/>
        <v>0</v>
      </c>
      <c r="W564" s="163"/>
      <c r="X564" s="163" t="s">
        <v>100</v>
      </c>
      <c r="Y564" s="153"/>
      <c r="Z564" s="153"/>
      <c r="AA564" s="153"/>
      <c r="AB564" s="153"/>
      <c r="AC564" s="153"/>
      <c r="AD564" s="153"/>
      <c r="AE564" s="153"/>
      <c r="AF564" s="153"/>
      <c r="AG564" s="153" t="s">
        <v>101</v>
      </c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</row>
    <row r="565" spans="1:60" ht="22.5" outlineLevel="1" x14ac:dyDescent="0.2">
      <c r="A565" s="184">
        <v>214</v>
      </c>
      <c r="B565" s="185" t="s">
        <v>632</v>
      </c>
      <c r="C565" s="195" t="s">
        <v>282</v>
      </c>
      <c r="D565" s="186" t="s">
        <v>283</v>
      </c>
      <c r="E565" s="187">
        <v>80</v>
      </c>
      <c r="F565" s="188"/>
      <c r="G565" s="189">
        <f t="shared" si="35"/>
        <v>0</v>
      </c>
      <c r="H565" s="188"/>
      <c r="I565" s="189">
        <f t="shared" si="36"/>
        <v>0</v>
      </c>
      <c r="J565" s="188"/>
      <c r="K565" s="189">
        <f t="shared" si="37"/>
        <v>0</v>
      </c>
      <c r="L565" s="189">
        <v>21</v>
      </c>
      <c r="M565" s="189">
        <f t="shared" si="38"/>
        <v>0</v>
      </c>
      <c r="N565" s="189">
        <v>0</v>
      </c>
      <c r="O565" s="189">
        <f t="shared" si="39"/>
        <v>0</v>
      </c>
      <c r="P565" s="189">
        <v>0</v>
      </c>
      <c r="Q565" s="189">
        <f t="shared" si="40"/>
        <v>0</v>
      </c>
      <c r="R565" s="189"/>
      <c r="S565" s="189" t="s">
        <v>240</v>
      </c>
      <c r="T565" s="190" t="s">
        <v>241</v>
      </c>
      <c r="U565" s="163">
        <v>0</v>
      </c>
      <c r="V565" s="163">
        <f t="shared" si="41"/>
        <v>0</v>
      </c>
      <c r="W565" s="163"/>
      <c r="X565" s="163" t="s">
        <v>100</v>
      </c>
      <c r="Y565" s="153"/>
      <c r="Z565" s="153"/>
      <c r="AA565" s="153"/>
      <c r="AB565" s="153"/>
      <c r="AC565" s="153"/>
      <c r="AD565" s="153"/>
      <c r="AE565" s="153"/>
      <c r="AF565" s="153"/>
      <c r="AG565" s="153" t="s">
        <v>101</v>
      </c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</row>
    <row r="566" spans="1:60" ht="22.5" outlineLevel="1" x14ac:dyDescent="0.2">
      <c r="A566" s="184">
        <v>215</v>
      </c>
      <c r="B566" s="185" t="s">
        <v>633</v>
      </c>
      <c r="C566" s="195" t="s">
        <v>634</v>
      </c>
      <c r="D566" s="186" t="s">
        <v>283</v>
      </c>
      <c r="E566" s="187">
        <v>16</v>
      </c>
      <c r="F566" s="188"/>
      <c r="G566" s="189">
        <f t="shared" si="35"/>
        <v>0</v>
      </c>
      <c r="H566" s="188"/>
      <c r="I566" s="189">
        <f t="shared" si="36"/>
        <v>0</v>
      </c>
      <c r="J566" s="188"/>
      <c r="K566" s="189">
        <f t="shared" si="37"/>
        <v>0</v>
      </c>
      <c r="L566" s="189">
        <v>21</v>
      </c>
      <c r="M566" s="189">
        <f t="shared" si="38"/>
        <v>0</v>
      </c>
      <c r="N566" s="189">
        <v>0</v>
      </c>
      <c r="O566" s="189">
        <f t="shared" si="39"/>
        <v>0</v>
      </c>
      <c r="P566" s="189">
        <v>0</v>
      </c>
      <c r="Q566" s="189">
        <f t="shared" si="40"/>
        <v>0</v>
      </c>
      <c r="R566" s="189"/>
      <c r="S566" s="189" t="s">
        <v>240</v>
      </c>
      <c r="T566" s="190" t="s">
        <v>241</v>
      </c>
      <c r="U566" s="163">
        <v>0</v>
      </c>
      <c r="V566" s="163">
        <f t="shared" si="41"/>
        <v>0</v>
      </c>
      <c r="W566" s="163"/>
      <c r="X566" s="163" t="s">
        <v>100</v>
      </c>
      <c r="Y566" s="153"/>
      <c r="Z566" s="153"/>
      <c r="AA566" s="153"/>
      <c r="AB566" s="153"/>
      <c r="AC566" s="153"/>
      <c r="AD566" s="153"/>
      <c r="AE566" s="153"/>
      <c r="AF566" s="153"/>
      <c r="AG566" s="153" t="s">
        <v>101</v>
      </c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</row>
    <row r="567" spans="1:60" outlineLevel="1" x14ac:dyDescent="0.2">
      <c r="A567" s="184">
        <v>216</v>
      </c>
      <c r="B567" s="185" t="s">
        <v>635</v>
      </c>
      <c r="C567" s="195" t="s">
        <v>286</v>
      </c>
      <c r="D567" s="186" t="s">
        <v>283</v>
      </c>
      <c r="E567" s="187">
        <v>20</v>
      </c>
      <c r="F567" s="188"/>
      <c r="G567" s="189">
        <f t="shared" si="35"/>
        <v>0</v>
      </c>
      <c r="H567" s="188"/>
      <c r="I567" s="189">
        <f t="shared" si="36"/>
        <v>0</v>
      </c>
      <c r="J567" s="188"/>
      <c r="K567" s="189">
        <f t="shared" si="37"/>
        <v>0</v>
      </c>
      <c r="L567" s="189">
        <v>21</v>
      </c>
      <c r="M567" s="189">
        <f t="shared" si="38"/>
        <v>0</v>
      </c>
      <c r="N567" s="189">
        <v>0</v>
      </c>
      <c r="O567" s="189">
        <f t="shared" si="39"/>
        <v>0</v>
      </c>
      <c r="P567" s="189">
        <v>0</v>
      </c>
      <c r="Q567" s="189">
        <f t="shared" si="40"/>
        <v>0</v>
      </c>
      <c r="R567" s="189"/>
      <c r="S567" s="189" t="s">
        <v>240</v>
      </c>
      <c r="T567" s="190" t="s">
        <v>241</v>
      </c>
      <c r="U567" s="163">
        <v>0</v>
      </c>
      <c r="V567" s="163">
        <f t="shared" si="41"/>
        <v>0</v>
      </c>
      <c r="W567" s="163"/>
      <c r="X567" s="163" t="s">
        <v>100</v>
      </c>
      <c r="Y567" s="153"/>
      <c r="Z567" s="153"/>
      <c r="AA567" s="153"/>
      <c r="AB567" s="153"/>
      <c r="AC567" s="153"/>
      <c r="AD567" s="153"/>
      <c r="AE567" s="153"/>
      <c r="AF567" s="153"/>
      <c r="AG567" s="153" t="s">
        <v>101</v>
      </c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</row>
    <row r="568" spans="1:60" outlineLevel="1" x14ac:dyDescent="0.2">
      <c r="A568" s="184">
        <v>217</v>
      </c>
      <c r="B568" s="185" t="s">
        <v>636</v>
      </c>
      <c r="C568" s="195" t="s">
        <v>637</v>
      </c>
      <c r="D568" s="186" t="s">
        <v>283</v>
      </c>
      <c r="E568" s="187">
        <v>4</v>
      </c>
      <c r="F568" s="188"/>
      <c r="G568" s="189">
        <f t="shared" si="35"/>
        <v>0</v>
      </c>
      <c r="H568" s="188"/>
      <c r="I568" s="189">
        <f t="shared" si="36"/>
        <v>0</v>
      </c>
      <c r="J568" s="188"/>
      <c r="K568" s="189">
        <f t="shared" si="37"/>
        <v>0</v>
      </c>
      <c r="L568" s="189">
        <v>21</v>
      </c>
      <c r="M568" s="189">
        <f t="shared" si="38"/>
        <v>0</v>
      </c>
      <c r="N568" s="189">
        <v>0</v>
      </c>
      <c r="O568" s="189">
        <f t="shared" si="39"/>
        <v>0</v>
      </c>
      <c r="P568" s="189">
        <v>0</v>
      </c>
      <c r="Q568" s="189">
        <f t="shared" si="40"/>
        <v>0</v>
      </c>
      <c r="R568" s="189"/>
      <c r="S568" s="189" t="s">
        <v>240</v>
      </c>
      <c r="T568" s="190" t="s">
        <v>241</v>
      </c>
      <c r="U568" s="163">
        <v>0</v>
      </c>
      <c r="V568" s="163">
        <f t="shared" si="41"/>
        <v>0</v>
      </c>
      <c r="W568" s="163"/>
      <c r="X568" s="163" t="s">
        <v>100</v>
      </c>
      <c r="Y568" s="153"/>
      <c r="Z568" s="153"/>
      <c r="AA568" s="153"/>
      <c r="AB568" s="153"/>
      <c r="AC568" s="153"/>
      <c r="AD568" s="153"/>
      <c r="AE568" s="153"/>
      <c r="AF568" s="153"/>
      <c r="AG568" s="153" t="s">
        <v>101</v>
      </c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</row>
    <row r="569" spans="1:60" outlineLevel="1" x14ac:dyDescent="0.2">
      <c r="A569" s="184">
        <v>218</v>
      </c>
      <c r="B569" s="185" t="s">
        <v>638</v>
      </c>
      <c r="C569" s="195" t="s">
        <v>288</v>
      </c>
      <c r="D569" s="186" t="s">
        <v>283</v>
      </c>
      <c r="E569" s="187">
        <v>30</v>
      </c>
      <c r="F569" s="188"/>
      <c r="G569" s="189">
        <f t="shared" si="35"/>
        <v>0</v>
      </c>
      <c r="H569" s="188"/>
      <c r="I569" s="189">
        <f t="shared" si="36"/>
        <v>0</v>
      </c>
      <c r="J569" s="188"/>
      <c r="K569" s="189">
        <f t="shared" si="37"/>
        <v>0</v>
      </c>
      <c r="L569" s="189">
        <v>21</v>
      </c>
      <c r="M569" s="189">
        <f t="shared" si="38"/>
        <v>0</v>
      </c>
      <c r="N569" s="189">
        <v>0</v>
      </c>
      <c r="O569" s="189">
        <f t="shared" si="39"/>
        <v>0</v>
      </c>
      <c r="P569" s="189">
        <v>0</v>
      </c>
      <c r="Q569" s="189">
        <f t="shared" si="40"/>
        <v>0</v>
      </c>
      <c r="R569" s="189"/>
      <c r="S569" s="189" t="s">
        <v>240</v>
      </c>
      <c r="T569" s="190" t="s">
        <v>241</v>
      </c>
      <c r="U569" s="163">
        <v>0</v>
      </c>
      <c r="V569" s="163">
        <f t="shared" si="41"/>
        <v>0</v>
      </c>
      <c r="W569" s="163"/>
      <c r="X569" s="163" t="s">
        <v>100</v>
      </c>
      <c r="Y569" s="153"/>
      <c r="Z569" s="153"/>
      <c r="AA569" s="153"/>
      <c r="AB569" s="153"/>
      <c r="AC569" s="153"/>
      <c r="AD569" s="153"/>
      <c r="AE569" s="153"/>
      <c r="AF569" s="153"/>
      <c r="AG569" s="153" t="s">
        <v>101</v>
      </c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</row>
    <row r="570" spans="1:60" outlineLevel="1" x14ac:dyDescent="0.2">
      <c r="A570" s="184">
        <v>219</v>
      </c>
      <c r="B570" s="185" t="s">
        <v>639</v>
      </c>
      <c r="C570" s="195" t="s">
        <v>640</v>
      </c>
      <c r="D570" s="186" t="s">
        <v>283</v>
      </c>
      <c r="E570" s="187">
        <v>8</v>
      </c>
      <c r="F570" s="188"/>
      <c r="G570" s="189">
        <f t="shared" si="35"/>
        <v>0</v>
      </c>
      <c r="H570" s="188"/>
      <c r="I570" s="189">
        <f t="shared" si="36"/>
        <v>0</v>
      </c>
      <c r="J570" s="188"/>
      <c r="K570" s="189">
        <f t="shared" si="37"/>
        <v>0</v>
      </c>
      <c r="L570" s="189">
        <v>21</v>
      </c>
      <c r="M570" s="189">
        <f t="shared" si="38"/>
        <v>0</v>
      </c>
      <c r="N570" s="189">
        <v>0</v>
      </c>
      <c r="O570" s="189">
        <f t="shared" si="39"/>
        <v>0</v>
      </c>
      <c r="P570" s="189">
        <v>0</v>
      </c>
      <c r="Q570" s="189">
        <f t="shared" si="40"/>
        <v>0</v>
      </c>
      <c r="R570" s="189"/>
      <c r="S570" s="189" t="s">
        <v>240</v>
      </c>
      <c r="T570" s="190" t="s">
        <v>241</v>
      </c>
      <c r="U570" s="163">
        <v>0</v>
      </c>
      <c r="V570" s="163">
        <f t="shared" si="41"/>
        <v>0</v>
      </c>
      <c r="W570" s="163"/>
      <c r="X570" s="163" t="s">
        <v>100</v>
      </c>
      <c r="Y570" s="153"/>
      <c r="Z570" s="153"/>
      <c r="AA570" s="153"/>
      <c r="AB570" s="153"/>
      <c r="AC570" s="153"/>
      <c r="AD570" s="153"/>
      <c r="AE570" s="153"/>
      <c r="AF570" s="153"/>
      <c r="AG570" s="153" t="s">
        <v>101</v>
      </c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</row>
    <row r="571" spans="1:60" ht="22.5" outlineLevel="1" x14ac:dyDescent="0.2">
      <c r="A571" s="184">
        <v>220</v>
      </c>
      <c r="B571" s="185" t="s">
        <v>641</v>
      </c>
      <c r="C571" s="195" t="s">
        <v>290</v>
      </c>
      <c r="D571" s="186" t="s">
        <v>283</v>
      </c>
      <c r="E571" s="187">
        <v>30</v>
      </c>
      <c r="F571" s="188"/>
      <c r="G571" s="189">
        <f t="shared" si="35"/>
        <v>0</v>
      </c>
      <c r="H571" s="188"/>
      <c r="I571" s="189">
        <f t="shared" si="36"/>
        <v>0</v>
      </c>
      <c r="J571" s="188"/>
      <c r="K571" s="189">
        <f t="shared" si="37"/>
        <v>0</v>
      </c>
      <c r="L571" s="189">
        <v>21</v>
      </c>
      <c r="M571" s="189">
        <f t="shared" si="38"/>
        <v>0</v>
      </c>
      <c r="N571" s="189">
        <v>0</v>
      </c>
      <c r="O571" s="189">
        <f t="shared" si="39"/>
        <v>0</v>
      </c>
      <c r="P571" s="189">
        <v>0</v>
      </c>
      <c r="Q571" s="189">
        <f t="shared" si="40"/>
        <v>0</v>
      </c>
      <c r="R571" s="189"/>
      <c r="S571" s="189" t="s">
        <v>240</v>
      </c>
      <c r="T571" s="190" t="s">
        <v>241</v>
      </c>
      <c r="U571" s="163">
        <v>0</v>
      </c>
      <c r="V571" s="163">
        <f t="shared" si="41"/>
        <v>0</v>
      </c>
      <c r="W571" s="163"/>
      <c r="X571" s="163" t="s">
        <v>100</v>
      </c>
      <c r="Y571" s="153"/>
      <c r="Z571" s="153"/>
      <c r="AA571" s="153"/>
      <c r="AB571" s="153"/>
      <c r="AC571" s="153"/>
      <c r="AD571" s="153"/>
      <c r="AE571" s="153"/>
      <c r="AF571" s="153"/>
      <c r="AG571" s="153" t="s">
        <v>101</v>
      </c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  <c r="BF571" s="153"/>
      <c r="BG571" s="153"/>
      <c r="BH571" s="153"/>
    </row>
    <row r="572" spans="1:60" outlineLevel="1" x14ac:dyDescent="0.2">
      <c r="A572" s="177">
        <v>221</v>
      </c>
      <c r="B572" s="178" t="s">
        <v>642</v>
      </c>
      <c r="C572" s="196" t="s">
        <v>302</v>
      </c>
      <c r="D572" s="179" t="s">
        <v>283</v>
      </c>
      <c r="E572" s="180">
        <v>3</v>
      </c>
      <c r="F572" s="181"/>
      <c r="G572" s="182">
        <f t="shared" si="35"/>
        <v>0</v>
      </c>
      <c r="H572" s="181"/>
      <c r="I572" s="182">
        <f t="shared" si="36"/>
        <v>0</v>
      </c>
      <c r="J572" s="181"/>
      <c r="K572" s="182">
        <f t="shared" si="37"/>
        <v>0</v>
      </c>
      <c r="L572" s="182">
        <v>21</v>
      </c>
      <c r="M572" s="182">
        <f t="shared" si="38"/>
        <v>0</v>
      </c>
      <c r="N572" s="182">
        <v>0</v>
      </c>
      <c r="O572" s="182">
        <f t="shared" si="39"/>
        <v>0</v>
      </c>
      <c r="P572" s="182">
        <v>0</v>
      </c>
      <c r="Q572" s="182">
        <f t="shared" si="40"/>
        <v>0</v>
      </c>
      <c r="R572" s="182"/>
      <c r="S572" s="182" t="s">
        <v>240</v>
      </c>
      <c r="T572" s="183" t="s">
        <v>241</v>
      </c>
      <c r="U572" s="163">
        <v>0</v>
      </c>
      <c r="V572" s="163">
        <f t="shared" si="41"/>
        <v>0</v>
      </c>
      <c r="W572" s="163"/>
      <c r="X572" s="163" t="s">
        <v>100</v>
      </c>
      <c r="Y572" s="153"/>
      <c r="Z572" s="153"/>
      <c r="AA572" s="153"/>
      <c r="AB572" s="153"/>
      <c r="AC572" s="153"/>
      <c r="AD572" s="153"/>
      <c r="AE572" s="153"/>
      <c r="AF572" s="153"/>
      <c r="AG572" s="153" t="s">
        <v>101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</row>
    <row r="573" spans="1:60" outlineLevel="1" x14ac:dyDescent="0.2">
      <c r="A573" s="160"/>
      <c r="B573" s="161"/>
      <c r="C573" s="262" t="s">
        <v>293</v>
      </c>
      <c r="D573" s="263"/>
      <c r="E573" s="263"/>
      <c r="F573" s="263"/>
      <c r="G573" s="263"/>
      <c r="H573" s="163"/>
      <c r="I573" s="163"/>
      <c r="J573" s="163"/>
      <c r="K573" s="163"/>
      <c r="L573" s="163"/>
      <c r="M573" s="163"/>
      <c r="N573" s="163"/>
      <c r="O573" s="163"/>
      <c r="P573" s="163"/>
      <c r="Q573" s="163"/>
      <c r="R573" s="163"/>
      <c r="S573" s="163"/>
      <c r="T573" s="163"/>
      <c r="U573" s="163"/>
      <c r="V573" s="163"/>
      <c r="W573" s="163"/>
      <c r="X573" s="163"/>
      <c r="Y573" s="153"/>
      <c r="Z573" s="153"/>
      <c r="AA573" s="153"/>
      <c r="AB573" s="153"/>
      <c r="AC573" s="153"/>
      <c r="AD573" s="153"/>
      <c r="AE573" s="153"/>
      <c r="AF573" s="153"/>
      <c r="AG573" s="153" t="s">
        <v>107</v>
      </c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</row>
    <row r="574" spans="1:60" outlineLevel="1" x14ac:dyDescent="0.2">
      <c r="A574" s="160"/>
      <c r="B574" s="161"/>
      <c r="C574" s="260" t="s">
        <v>789</v>
      </c>
      <c r="D574" s="261"/>
      <c r="E574" s="261"/>
      <c r="F574" s="261"/>
      <c r="G574" s="261"/>
      <c r="H574" s="163"/>
      <c r="I574" s="163"/>
      <c r="J574" s="163"/>
      <c r="K574" s="163"/>
      <c r="L574" s="163"/>
      <c r="M574" s="163"/>
      <c r="N574" s="163"/>
      <c r="O574" s="163"/>
      <c r="P574" s="163"/>
      <c r="Q574" s="163"/>
      <c r="R574" s="163"/>
      <c r="S574" s="163"/>
      <c r="T574" s="163"/>
      <c r="U574" s="163"/>
      <c r="V574" s="163"/>
      <c r="W574" s="163"/>
      <c r="X574" s="163"/>
      <c r="Y574" s="153"/>
      <c r="Z574" s="153"/>
      <c r="AA574" s="153"/>
      <c r="AB574" s="153"/>
      <c r="AC574" s="153"/>
      <c r="AD574" s="153"/>
      <c r="AE574" s="153"/>
      <c r="AF574" s="153"/>
      <c r="AG574" s="153" t="s">
        <v>107</v>
      </c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</row>
    <row r="575" spans="1:60" outlineLevel="1" x14ac:dyDescent="0.2">
      <c r="A575" s="160"/>
      <c r="B575" s="161"/>
      <c r="C575" s="260" t="s">
        <v>294</v>
      </c>
      <c r="D575" s="261"/>
      <c r="E575" s="261"/>
      <c r="F575" s="261"/>
      <c r="G575" s="261"/>
      <c r="H575" s="163"/>
      <c r="I575" s="163"/>
      <c r="J575" s="163"/>
      <c r="K575" s="163"/>
      <c r="L575" s="163"/>
      <c r="M575" s="163"/>
      <c r="N575" s="163"/>
      <c r="O575" s="163"/>
      <c r="P575" s="163"/>
      <c r="Q575" s="163"/>
      <c r="R575" s="163"/>
      <c r="S575" s="163"/>
      <c r="T575" s="163"/>
      <c r="U575" s="163"/>
      <c r="V575" s="163"/>
      <c r="W575" s="163"/>
      <c r="X575" s="163"/>
      <c r="Y575" s="153"/>
      <c r="Z575" s="153"/>
      <c r="AA575" s="153"/>
      <c r="AB575" s="153"/>
      <c r="AC575" s="153"/>
      <c r="AD575" s="153"/>
      <c r="AE575" s="153"/>
      <c r="AF575" s="153"/>
      <c r="AG575" s="153" t="s">
        <v>107</v>
      </c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</row>
    <row r="576" spans="1:60" outlineLevel="1" x14ac:dyDescent="0.2">
      <c r="A576" s="160"/>
      <c r="B576" s="161"/>
      <c r="C576" s="260" t="s">
        <v>295</v>
      </c>
      <c r="D576" s="261"/>
      <c r="E576" s="261"/>
      <c r="F576" s="261"/>
      <c r="G576" s="261"/>
      <c r="H576" s="163"/>
      <c r="I576" s="163"/>
      <c r="J576" s="163"/>
      <c r="K576" s="163"/>
      <c r="L576" s="163"/>
      <c r="M576" s="163"/>
      <c r="N576" s="163"/>
      <c r="O576" s="163"/>
      <c r="P576" s="163"/>
      <c r="Q576" s="163"/>
      <c r="R576" s="163"/>
      <c r="S576" s="163"/>
      <c r="T576" s="163"/>
      <c r="U576" s="163"/>
      <c r="V576" s="163"/>
      <c r="W576" s="163"/>
      <c r="X576" s="163"/>
      <c r="Y576" s="153"/>
      <c r="Z576" s="153"/>
      <c r="AA576" s="153"/>
      <c r="AB576" s="153"/>
      <c r="AC576" s="153"/>
      <c r="AD576" s="153"/>
      <c r="AE576" s="153"/>
      <c r="AF576" s="153"/>
      <c r="AG576" s="153" t="s">
        <v>107</v>
      </c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</row>
    <row r="577" spans="1:60" outlineLevel="1" x14ac:dyDescent="0.2">
      <c r="A577" s="160"/>
      <c r="B577" s="161"/>
      <c r="C577" s="260" t="s">
        <v>296</v>
      </c>
      <c r="D577" s="261"/>
      <c r="E577" s="261"/>
      <c r="F577" s="261"/>
      <c r="G577" s="261"/>
      <c r="H577" s="163"/>
      <c r="I577" s="163"/>
      <c r="J577" s="163"/>
      <c r="K577" s="163"/>
      <c r="L577" s="163"/>
      <c r="M577" s="163"/>
      <c r="N577" s="163"/>
      <c r="O577" s="163"/>
      <c r="P577" s="163"/>
      <c r="Q577" s="163"/>
      <c r="R577" s="163"/>
      <c r="S577" s="163"/>
      <c r="T577" s="163"/>
      <c r="U577" s="163"/>
      <c r="V577" s="163"/>
      <c r="W577" s="163"/>
      <c r="X577" s="163"/>
      <c r="Y577" s="153"/>
      <c r="Z577" s="153"/>
      <c r="AA577" s="153"/>
      <c r="AB577" s="153"/>
      <c r="AC577" s="153"/>
      <c r="AD577" s="153"/>
      <c r="AE577" s="153"/>
      <c r="AF577" s="153"/>
      <c r="AG577" s="153" t="s">
        <v>107</v>
      </c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</row>
    <row r="578" spans="1:60" outlineLevel="1" x14ac:dyDescent="0.2">
      <c r="A578" s="160"/>
      <c r="B578" s="161"/>
      <c r="C578" s="260" t="s">
        <v>297</v>
      </c>
      <c r="D578" s="261"/>
      <c r="E578" s="261"/>
      <c r="F578" s="261"/>
      <c r="G578" s="261"/>
      <c r="H578" s="163"/>
      <c r="I578" s="163"/>
      <c r="J578" s="163"/>
      <c r="K578" s="163"/>
      <c r="L578" s="163"/>
      <c r="M578" s="163"/>
      <c r="N578" s="163"/>
      <c r="O578" s="163"/>
      <c r="P578" s="163"/>
      <c r="Q578" s="163"/>
      <c r="R578" s="163"/>
      <c r="S578" s="163"/>
      <c r="T578" s="163"/>
      <c r="U578" s="163"/>
      <c r="V578" s="163"/>
      <c r="W578" s="163"/>
      <c r="X578" s="163"/>
      <c r="Y578" s="153"/>
      <c r="Z578" s="153"/>
      <c r="AA578" s="153"/>
      <c r="AB578" s="153"/>
      <c r="AC578" s="153"/>
      <c r="AD578" s="153"/>
      <c r="AE578" s="153"/>
      <c r="AF578" s="153"/>
      <c r="AG578" s="153" t="s">
        <v>107</v>
      </c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</row>
    <row r="579" spans="1:60" outlineLevel="1" x14ac:dyDescent="0.2">
      <c r="A579" s="160"/>
      <c r="B579" s="161"/>
      <c r="C579" s="260" t="s">
        <v>298</v>
      </c>
      <c r="D579" s="261"/>
      <c r="E579" s="261"/>
      <c r="F579" s="261"/>
      <c r="G579" s="261"/>
      <c r="H579" s="163"/>
      <c r="I579" s="163"/>
      <c r="J579" s="163"/>
      <c r="K579" s="163"/>
      <c r="L579" s="163"/>
      <c r="M579" s="163"/>
      <c r="N579" s="163"/>
      <c r="O579" s="163"/>
      <c r="P579" s="163"/>
      <c r="Q579" s="163"/>
      <c r="R579" s="163"/>
      <c r="S579" s="163"/>
      <c r="T579" s="163"/>
      <c r="U579" s="163"/>
      <c r="V579" s="163"/>
      <c r="W579" s="163"/>
      <c r="X579" s="163"/>
      <c r="Y579" s="153"/>
      <c r="Z579" s="153"/>
      <c r="AA579" s="153"/>
      <c r="AB579" s="153"/>
      <c r="AC579" s="153"/>
      <c r="AD579" s="153"/>
      <c r="AE579" s="153"/>
      <c r="AF579" s="153"/>
      <c r="AG579" s="153" t="s">
        <v>107</v>
      </c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</row>
    <row r="580" spans="1:60" outlineLevel="1" x14ac:dyDescent="0.2">
      <c r="A580" s="160"/>
      <c r="B580" s="161"/>
      <c r="C580" s="260" t="s">
        <v>303</v>
      </c>
      <c r="D580" s="261"/>
      <c r="E580" s="261"/>
      <c r="F580" s="261"/>
      <c r="G580" s="261"/>
      <c r="H580" s="163"/>
      <c r="I580" s="163"/>
      <c r="J580" s="163"/>
      <c r="K580" s="163"/>
      <c r="L580" s="163"/>
      <c r="M580" s="163"/>
      <c r="N580" s="163"/>
      <c r="O580" s="163"/>
      <c r="P580" s="163"/>
      <c r="Q580" s="163"/>
      <c r="R580" s="163"/>
      <c r="S580" s="163"/>
      <c r="T580" s="163"/>
      <c r="U580" s="163"/>
      <c r="V580" s="163"/>
      <c r="W580" s="163"/>
      <c r="X580" s="163"/>
      <c r="Y580" s="153"/>
      <c r="Z580" s="153"/>
      <c r="AA580" s="153"/>
      <c r="AB580" s="153"/>
      <c r="AC580" s="153"/>
      <c r="AD580" s="153"/>
      <c r="AE580" s="153"/>
      <c r="AF580" s="153"/>
      <c r="AG580" s="153" t="s">
        <v>107</v>
      </c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</row>
    <row r="581" spans="1:60" outlineLevel="1" x14ac:dyDescent="0.2">
      <c r="A581" s="160"/>
      <c r="B581" s="161"/>
      <c r="C581" s="260" t="s">
        <v>300</v>
      </c>
      <c r="D581" s="261"/>
      <c r="E581" s="261"/>
      <c r="F581" s="261"/>
      <c r="G581" s="261"/>
      <c r="H581" s="163"/>
      <c r="I581" s="163"/>
      <c r="J581" s="163"/>
      <c r="K581" s="163"/>
      <c r="L581" s="163"/>
      <c r="M581" s="163"/>
      <c r="N581" s="163"/>
      <c r="O581" s="163"/>
      <c r="P581" s="163"/>
      <c r="Q581" s="163"/>
      <c r="R581" s="163"/>
      <c r="S581" s="163"/>
      <c r="T581" s="163"/>
      <c r="U581" s="163"/>
      <c r="V581" s="163"/>
      <c r="W581" s="163"/>
      <c r="X581" s="163"/>
      <c r="Y581" s="153"/>
      <c r="Z581" s="153"/>
      <c r="AA581" s="153"/>
      <c r="AB581" s="153"/>
      <c r="AC581" s="153"/>
      <c r="AD581" s="153"/>
      <c r="AE581" s="153"/>
      <c r="AF581" s="153"/>
      <c r="AG581" s="153" t="s">
        <v>107</v>
      </c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</row>
    <row r="582" spans="1:60" outlineLevel="1" x14ac:dyDescent="0.2">
      <c r="A582" s="177">
        <v>222</v>
      </c>
      <c r="B582" s="178" t="s">
        <v>643</v>
      </c>
      <c r="C582" s="196" t="s">
        <v>305</v>
      </c>
      <c r="D582" s="179" t="s">
        <v>283</v>
      </c>
      <c r="E582" s="180">
        <v>12</v>
      </c>
      <c r="F582" s="181"/>
      <c r="G582" s="182">
        <f>ROUND(E582*F582,2)</f>
        <v>0</v>
      </c>
      <c r="H582" s="181"/>
      <c r="I582" s="182">
        <f>ROUND(E582*H582,2)</f>
        <v>0</v>
      </c>
      <c r="J582" s="181"/>
      <c r="K582" s="182">
        <f>ROUND(E582*J582,2)</f>
        <v>0</v>
      </c>
      <c r="L582" s="182">
        <v>21</v>
      </c>
      <c r="M582" s="182">
        <f>G582*(1+L582/100)</f>
        <v>0</v>
      </c>
      <c r="N582" s="182">
        <v>0</v>
      </c>
      <c r="O582" s="182">
        <f>ROUND(E582*N582,2)</f>
        <v>0</v>
      </c>
      <c r="P582" s="182">
        <v>0</v>
      </c>
      <c r="Q582" s="182">
        <f>ROUND(E582*P582,2)</f>
        <v>0</v>
      </c>
      <c r="R582" s="182"/>
      <c r="S582" s="182" t="s">
        <v>240</v>
      </c>
      <c r="T582" s="183" t="s">
        <v>241</v>
      </c>
      <c r="U582" s="163">
        <v>0</v>
      </c>
      <c r="V582" s="163">
        <f>ROUND(E582*U582,2)</f>
        <v>0</v>
      </c>
      <c r="W582" s="163"/>
      <c r="X582" s="163" t="s">
        <v>100</v>
      </c>
      <c r="Y582" s="153"/>
      <c r="Z582" s="153"/>
      <c r="AA582" s="153"/>
      <c r="AB582" s="153"/>
      <c r="AC582" s="153"/>
      <c r="AD582" s="153"/>
      <c r="AE582" s="153"/>
      <c r="AF582" s="153"/>
      <c r="AG582" s="153" t="s">
        <v>101</v>
      </c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  <c r="BF582" s="153"/>
      <c r="BG582" s="153"/>
      <c r="BH582" s="153"/>
    </row>
    <row r="583" spans="1:60" outlineLevel="1" x14ac:dyDescent="0.2">
      <c r="A583" s="160"/>
      <c r="B583" s="161"/>
      <c r="C583" s="262" t="s">
        <v>293</v>
      </c>
      <c r="D583" s="263"/>
      <c r="E583" s="263"/>
      <c r="F583" s="263"/>
      <c r="G583" s="263"/>
      <c r="H583" s="163"/>
      <c r="I583" s="163"/>
      <c r="J583" s="163"/>
      <c r="K583" s="163"/>
      <c r="L583" s="163"/>
      <c r="M583" s="163"/>
      <c r="N583" s="163"/>
      <c r="O583" s="163"/>
      <c r="P583" s="163"/>
      <c r="Q583" s="163"/>
      <c r="R583" s="163"/>
      <c r="S583" s="163"/>
      <c r="T583" s="163"/>
      <c r="U583" s="163"/>
      <c r="V583" s="163"/>
      <c r="W583" s="163"/>
      <c r="X583" s="163"/>
      <c r="Y583" s="153"/>
      <c r="Z583" s="153"/>
      <c r="AA583" s="153"/>
      <c r="AB583" s="153"/>
      <c r="AC583" s="153"/>
      <c r="AD583" s="153"/>
      <c r="AE583" s="153"/>
      <c r="AF583" s="153"/>
      <c r="AG583" s="153" t="s">
        <v>107</v>
      </c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</row>
    <row r="584" spans="1:60" outlineLevel="1" x14ac:dyDescent="0.2">
      <c r="A584" s="160"/>
      <c r="B584" s="161"/>
      <c r="C584" s="260" t="s">
        <v>789</v>
      </c>
      <c r="D584" s="261"/>
      <c r="E584" s="261"/>
      <c r="F584" s="261"/>
      <c r="G584" s="261"/>
      <c r="H584" s="163"/>
      <c r="I584" s="163"/>
      <c r="J584" s="163"/>
      <c r="K584" s="163"/>
      <c r="L584" s="163"/>
      <c r="M584" s="163"/>
      <c r="N584" s="163"/>
      <c r="O584" s="163"/>
      <c r="P584" s="163"/>
      <c r="Q584" s="163"/>
      <c r="R584" s="163"/>
      <c r="S584" s="163"/>
      <c r="T584" s="163"/>
      <c r="U584" s="163"/>
      <c r="V584" s="163"/>
      <c r="W584" s="163"/>
      <c r="X584" s="163"/>
      <c r="Y584" s="153"/>
      <c r="Z584" s="153"/>
      <c r="AA584" s="153"/>
      <c r="AB584" s="153"/>
      <c r="AC584" s="153"/>
      <c r="AD584" s="153"/>
      <c r="AE584" s="153"/>
      <c r="AF584" s="153"/>
      <c r="AG584" s="153" t="s">
        <v>107</v>
      </c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</row>
    <row r="585" spans="1:60" outlineLevel="1" x14ac:dyDescent="0.2">
      <c r="A585" s="160"/>
      <c r="B585" s="161"/>
      <c r="C585" s="260" t="s">
        <v>294</v>
      </c>
      <c r="D585" s="261"/>
      <c r="E585" s="261"/>
      <c r="F585" s="261"/>
      <c r="G585" s="261"/>
      <c r="H585" s="163"/>
      <c r="I585" s="163"/>
      <c r="J585" s="163"/>
      <c r="K585" s="163"/>
      <c r="L585" s="163"/>
      <c r="M585" s="163"/>
      <c r="N585" s="163"/>
      <c r="O585" s="163"/>
      <c r="P585" s="163"/>
      <c r="Q585" s="163"/>
      <c r="R585" s="163"/>
      <c r="S585" s="163"/>
      <c r="T585" s="163"/>
      <c r="U585" s="163"/>
      <c r="V585" s="163"/>
      <c r="W585" s="163"/>
      <c r="X585" s="163"/>
      <c r="Y585" s="153"/>
      <c r="Z585" s="153"/>
      <c r="AA585" s="153"/>
      <c r="AB585" s="153"/>
      <c r="AC585" s="153"/>
      <c r="AD585" s="153"/>
      <c r="AE585" s="153"/>
      <c r="AF585" s="153"/>
      <c r="AG585" s="153" t="s">
        <v>107</v>
      </c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</row>
    <row r="586" spans="1:60" outlineLevel="1" x14ac:dyDescent="0.2">
      <c r="A586" s="160"/>
      <c r="B586" s="161"/>
      <c r="C586" s="260" t="s">
        <v>295</v>
      </c>
      <c r="D586" s="261"/>
      <c r="E586" s="261"/>
      <c r="F586" s="261"/>
      <c r="G586" s="261"/>
      <c r="H586" s="163"/>
      <c r="I586" s="163"/>
      <c r="J586" s="163"/>
      <c r="K586" s="163"/>
      <c r="L586" s="163"/>
      <c r="M586" s="163"/>
      <c r="N586" s="163"/>
      <c r="O586" s="163"/>
      <c r="P586" s="163"/>
      <c r="Q586" s="163"/>
      <c r="R586" s="163"/>
      <c r="S586" s="163"/>
      <c r="T586" s="163"/>
      <c r="U586" s="163"/>
      <c r="V586" s="163"/>
      <c r="W586" s="163"/>
      <c r="X586" s="163"/>
      <c r="Y586" s="153"/>
      <c r="Z586" s="153"/>
      <c r="AA586" s="153"/>
      <c r="AB586" s="153"/>
      <c r="AC586" s="153"/>
      <c r="AD586" s="153"/>
      <c r="AE586" s="153"/>
      <c r="AF586" s="153"/>
      <c r="AG586" s="153" t="s">
        <v>107</v>
      </c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</row>
    <row r="587" spans="1:60" outlineLevel="1" x14ac:dyDescent="0.2">
      <c r="A587" s="160"/>
      <c r="B587" s="161"/>
      <c r="C587" s="260" t="s">
        <v>296</v>
      </c>
      <c r="D587" s="261"/>
      <c r="E587" s="261"/>
      <c r="F587" s="261"/>
      <c r="G587" s="261"/>
      <c r="H587" s="163"/>
      <c r="I587" s="163"/>
      <c r="J587" s="163"/>
      <c r="K587" s="163"/>
      <c r="L587" s="163"/>
      <c r="M587" s="163"/>
      <c r="N587" s="163"/>
      <c r="O587" s="163"/>
      <c r="P587" s="163"/>
      <c r="Q587" s="163"/>
      <c r="R587" s="163"/>
      <c r="S587" s="163"/>
      <c r="T587" s="163"/>
      <c r="U587" s="163"/>
      <c r="V587" s="163"/>
      <c r="W587" s="163"/>
      <c r="X587" s="163"/>
      <c r="Y587" s="153"/>
      <c r="Z587" s="153"/>
      <c r="AA587" s="153"/>
      <c r="AB587" s="153"/>
      <c r="AC587" s="153"/>
      <c r="AD587" s="153"/>
      <c r="AE587" s="153"/>
      <c r="AF587" s="153"/>
      <c r="AG587" s="153" t="s">
        <v>107</v>
      </c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</row>
    <row r="588" spans="1:60" outlineLevel="1" x14ac:dyDescent="0.2">
      <c r="A588" s="160"/>
      <c r="B588" s="161"/>
      <c r="C588" s="260" t="s">
        <v>297</v>
      </c>
      <c r="D588" s="261"/>
      <c r="E588" s="261"/>
      <c r="F588" s="261"/>
      <c r="G588" s="261"/>
      <c r="H588" s="163"/>
      <c r="I588" s="163"/>
      <c r="J588" s="163"/>
      <c r="K588" s="163"/>
      <c r="L588" s="163"/>
      <c r="M588" s="163"/>
      <c r="N588" s="163"/>
      <c r="O588" s="163"/>
      <c r="P588" s="163"/>
      <c r="Q588" s="163"/>
      <c r="R588" s="163"/>
      <c r="S588" s="163"/>
      <c r="T588" s="163"/>
      <c r="U588" s="163"/>
      <c r="V588" s="163"/>
      <c r="W588" s="163"/>
      <c r="X588" s="163"/>
      <c r="Y588" s="153"/>
      <c r="Z588" s="153"/>
      <c r="AA588" s="153"/>
      <c r="AB588" s="153"/>
      <c r="AC588" s="153"/>
      <c r="AD588" s="153"/>
      <c r="AE588" s="153"/>
      <c r="AF588" s="153"/>
      <c r="AG588" s="153" t="s">
        <v>107</v>
      </c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</row>
    <row r="589" spans="1:60" outlineLevel="1" x14ac:dyDescent="0.2">
      <c r="A589" s="160"/>
      <c r="B589" s="161"/>
      <c r="C589" s="260" t="s">
        <v>298</v>
      </c>
      <c r="D589" s="261"/>
      <c r="E589" s="261"/>
      <c r="F589" s="261"/>
      <c r="G589" s="261"/>
      <c r="H589" s="163"/>
      <c r="I589" s="163"/>
      <c r="J589" s="163"/>
      <c r="K589" s="163"/>
      <c r="L589" s="163"/>
      <c r="M589" s="163"/>
      <c r="N589" s="163"/>
      <c r="O589" s="163"/>
      <c r="P589" s="163"/>
      <c r="Q589" s="163"/>
      <c r="R589" s="163"/>
      <c r="S589" s="163"/>
      <c r="T589" s="163"/>
      <c r="U589" s="163"/>
      <c r="V589" s="163"/>
      <c r="W589" s="163"/>
      <c r="X589" s="163"/>
      <c r="Y589" s="153"/>
      <c r="Z589" s="153"/>
      <c r="AA589" s="153"/>
      <c r="AB589" s="153"/>
      <c r="AC589" s="153"/>
      <c r="AD589" s="153"/>
      <c r="AE589" s="153"/>
      <c r="AF589" s="153"/>
      <c r="AG589" s="153" t="s">
        <v>107</v>
      </c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</row>
    <row r="590" spans="1:60" outlineLevel="1" x14ac:dyDescent="0.2">
      <c r="A590" s="160"/>
      <c r="B590" s="161"/>
      <c r="C590" s="260" t="s">
        <v>306</v>
      </c>
      <c r="D590" s="261"/>
      <c r="E590" s="261"/>
      <c r="F590" s="261"/>
      <c r="G590" s="261"/>
      <c r="H590" s="163"/>
      <c r="I590" s="163"/>
      <c r="J590" s="163"/>
      <c r="K590" s="163"/>
      <c r="L590" s="163"/>
      <c r="M590" s="163"/>
      <c r="N590" s="163"/>
      <c r="O590" s="163"/>
      <c r="P590" s="163"/>
      <c r="Q590" s="163"/>
      <c r="R590" s="163"/>
      <c r="S590" s="163"/>
      <c r="T590" s="163"/>
      <c r="U590" s="163"/>
      <c r="V590" s="163"/>
      <c r="W590" s="163"/>
      <c r="X590" s="163"/>
      <c r="Y590" s="153"/>
      <c r="Z590" s="153"/>
      <c r="AA590" s="153"/>
      <c r="AB590" s="153"/>
      <c r="AC590" s="153"/>
      <c r="AD590" s="153"/>
      <c r="AE590" s="153"/>
      <c r="AF590" s="153"/>
      <c r="AG590" s="153" t="s">
        <v>107</v>
      </c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</row>
    <row r="591" spans="1:60" outlineLevel="1" x14ac:dyDescent="0.2">
      <c r="A591" s="160"/>
      <c r="B591" s="161"/>
      <c r="C591" s="260" t="s">
        <v>300</v>
      </c>
      <c r="D591" s="261"/>
      <c r="E591" s="261"/>
      <c r="F591" s="261"/>
      <c r="G591" s="261"/>
      <c r="H591" s="163"/>
      <c r="I591" s="163"/>
      <c r="J591" s="163"/>
      <c r="K591" s="163"/>
      <c r="L591" s="163"/>
      <c r="M591" s="163"/>
      <c r="N591" s="163"/>
      <c r="O591" s="163"/>
      <c r="P591" s="163"/>
      <c r="Q591" s="163"/>
      <c r="R591" s="163"/>
      <c r="S591" s="163"/>
      <c r="T591" s="163"/>
      <c r="U591" s="163"/>
      <c r="V591" s="163"/>
      <c r="W591" s="163"/>
      <c r="X591" s="163"/>
      <c r="Y591" s="153"/>
      <c r="Z591" s="153"/>
      <c r="AA591" s="153"/>
      <c r="AB591" s="153"/>
      <c r="AC591" s="153"/>
      <c r="AD591" s="153"/>
      <c r="AE591" s="153"/>
      <c r="AF591" s="153"/>
      <c r="AG591" s="153" t="s">
        <v>107</v>
      </c>
      <c r="AH591" s="153"/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</row>
    <row r="592" spans="1:60" outlineLevel="1" x14ac:dyDescent="0.2">
      <c r="A592" s="177">
        <v>223</v>
      </c>
      <c r="B592" s="178" t="s">
        <v>644</v>
      </c>
      <c r="C592" s="196" t="s">
        <v>308</v>
      </c>
      <c r="D592" s="179" t="s">
        <v>283</v>
      </c>
      <c r="E592" s="180">
        <v>1</v>
      </c>
      <c r="F592" s="181"/>
      <c r="G592" s="182">
        <f>ROUND(E592*F592,2)</f>
        <v>0</v>
      </c>
      <c r="H592" s="181"/>
      <c r="I592" s="182">
        <f>ROUND(E592*H592,2)</f>
        <v>0</v>
      </c>
      <c r="J592" s="181"/>
      <c r="K592" s="182">
        <f>ROUND(E592*J592,2)</f>
        <v>0</v>
      </c>
      <c r="L592" s="182">
        <v>21</v>
      </c>
      <c r="M592" s="182">
        <f>G592*(1+L592/100)</f>
        <v>0</v>
      </c>
      <c r="N592" s="182">
        <v>0</v>
      </c>
      <c r="O592" s="182">
        <f>ROUND(E592*N592,2)</f>
        <v>0</v>
      </c>
      <c r="P592" s="182">
        <v>0</v>
      </c>
      <c r="Q592" s="182">
        <f>ROUND(E592*P592,2)</f>
        <v>0</v>
      </c>
      <c r="R592" s="182"/>
      <c r="S592" s="182" t="s">
        <v>240</v>
      </c>
      <c r="T592" s="183" t="s">
        <v>241</v>
      </c>
      <c r="U592" s="163">
        <v>0</v>
      </c>
      <c r="V592" s="163">
        <f>ROUND(E592*U592,2)</f>
        <v>0</v>
      </c>
      <c r="W592" s="163"/>
      <c r="X592" s="163" t="s">
        <v>100</v>
      </c>
      <c r="Y592" s="153"/>
      <c r="Z592" s="153"/>
      <c r="AA592" s="153"/>
      <c r="AB592" s="153"/>
      <c r="AC592" s="153"/>
      <c r="AD592" s="153"/>
      <c r="AE592" s="153"/>
      <c r="AF592" s="153"/>
      <c r="AG592" s="153" t="s">
        <v>101</v>
      </c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</row>
    <row r="593" spans="1:60" outlineLevel="1" x14ac:dyDescent="0.2">
      <c r="A593" s="160"/>
      <c r="B593" s="161"/>
      <c r="C593" s="262" t="s">
        <v>293</v>
      </c>
      <c r="D593" s="263"/>
      <c r="E593" s="263"/>
      <c r="F593" s="263"/>
      <c r="G593" s="263"/>
      <c r="H593" s="163"/>
      <c r="I593" s="163"/>
      <c r="J593" s="163"/>
      <c r="K593" s="163"/>
      <c r="L593" s="163"/>
      <c r="M593" s="163"/>
      <c r="N593" s="163"/>
      <c r="O593" s="163"/>
      <c r="P593" s="163"/>
      <c r="Q593" s="163"/>
      <c r="R593" s="163"/>
      <c r="S593" s="163"/>
      <c r="T593" s="163"/>
      <c r="U593" s="163"/>
      <c r="V593" s="163"/>
      <c r="W593" s="163"/>
      <c r="X593" s="163"/>
      <c r="Y593" s="153"/>
      <c r="Z593" s="153"/>
      <c r="AA593" s="153"/>
      <c r="AB593" s="153"/>
      <c r="AC593" s="153"/>
      <c r="AD593" s="153"/>
      <c r="AE593" s="153"/>
      <c r="AF593" s="153"/>
      <c r="AG593" s="153" t="s">
        <v>107</v>
      </c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</row>
    <row r="594" spans="1:60" outlineLevel="1" x14ac:dyDescent="0.2">
      <c r="A594" s="160"/>
      <c r="B594" s="161"/>
      <c r="C594" s="260" t="s">
        <v>789</v>
      </c>
      <c r="D594" s="261"/>
      <c r="E594" s="261"/>
      <c r="F594" s="261"/>
      <c r="G594" s="261"/>
      <c r="H594" s="163"/>
      <c r="I594" s="163"/>
      <c r="J594" s="163"/>
      <c r="K594" s="163"/>
      <c r="L594" s="163"/>
      <c r="M594" s="163"/>
      <c r="N594" s="163"/>
      <c r="O594" s="163"/>
      <c r="P594" s="163"/>
      <c r="Q594" s="163"/>
      <c r="R594" s="163"/>
      <c r="S594" s="163"/>
      <c r="T594" s="163"/>
      <c r="U594" s="163"/>
      <c r="V594" s="163"/>
      <c r="W594" s="163"/>
      <c r="X594" s="163"/>
      <c r="Y594" s="153"/>
      <c r="Z594" s="153"/>
      <c r="AA594" s="153"/>
      <c r="AB594" s="153"/>
      <c r="AC594" s="153"/>
      <c r="AD594" s="153"/>
      <c r="AE594" s="153"/>
      <c r="AF594" s="153"/>
      <c r="AG594" s="153" t="s">
        <v>107</v>
      </c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</row>
    <row r="595" spans="1:60" outlineLevel="1" x14ac:dyDescent="0.2">
      <c r="A595" s="160"/>
      <c r="B595" s="161"/>
      <c r="C595" s="260" t="s">
        <v>294</v>
      </c>
      <c r="D595" s="261"/>
      <c r="E595" s="261"/>
      <c r="F595" s="261"/>
      <c r="G595" s="261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  <c r="T595" s="163"/>
      <c r="U595" s="163"/>
      <c r="V595" s="163"/>
      <c r="W595" s="163"/>
      <c r="X595" s="163"/>
      <c r="Y595" s="153"/>
      <c r="Z595" s="153"/>
      <c r="AA595" s="153"/>
      <c r="AB595" s="153"/>
      <c r="AC595" s="153"/>
      <c r="AD595" s="153"/>
      <c r="AE595" s="153"/>
      <c r="AF595" s="153"/>
      <c r="AG595" s="153" t="s">
        <v>107</v>
      </c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</row>
    <row r="596" spans="1:60" outlineLevel="1" x14ac:dyDescent="0.2">
      <c r="A596" s="160"/>
      <c r="B596" s="161"/>
      <c r="C596" s="260" t="s">
        <v>295</v>
      </c>
      <c r="D596" s="261"/>
      <c r="E596" s="261"/>
      <c r="F596" s="261"/>
      <c r="G596" s="261"/>
      <c r="H596" s="163"/>
      <c r="I596" s="163"/>
      <c r="J596" s="163"/>
      <c r="K596" s="163"/>
      <c r="L596" s="163"/>
      <c r="M596" s="163"/>
      <c r="N596" s="163"/>
      <c r="O596" s="163"/>
      <c r="P596" s="163"/>
      <c r="Q596" s="163"/>
      <c r="R596" s="163"/>
      <c r="S596" s="163"/>
      <c r="T596" s="163"/>
      <c r="U596" s="163"/>
      <c r="V596" s="163"/>
      <c r="W596" s="163"/>
      <c r="X596" s="163"/>
      <c r="Y596" s="153"/>
      <c r="Z596" s="153"/>
      <c r="AA596" s="153"/>
      <c r="AB596" s="153"/>
      <c r="AC596" s="153"/>
      <c r="AD596" s="153"/>
      <c r="AE596" s="153"/>
      <c r="AF596" s="153"/>
      <c r="AG596" s="153" t="s">
        <v>107</v>
      </c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</row>
    <row r="597" spans="1:60" outlineLevel="1" x14ac:dyDescent="0.2">
      <c r="A597" s="160"/>
      <c r="B597" s="161"/>
      <c r="C597" s="260" t="s">
        <v>296</v>
      </c>
      <c r="D597" s="261"/>
      <c r="E597" s="261"/>
      <c r="F597" s="261"/>
      <c r="G597" s="261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53"/>
      <c r="Z597" s="153"/>
      <c r="AA597" s="153"/>
      <c r="AB597" s="153"/>
      <c r="AC597" s="153"/>
      <c r="AD597" s="153"/>
      <c r="AE597" s="153"/>
      <c r="AF597" s="153"/>
      <c r="AG597" s="153" t="s">
        <v>107</v>
      </c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</row>
    <row r="598" spans="1:60" outlineLevel="1" x14ac:dyDescent="0.2">
      <c r="A598" s="160"/>
      <c r="B598" s="161"/>
      <c r="C598" s="260" t="s">
        <v>297</v>
      </c>
      <c r="D598" s="261"/>
      <c r="E598" s="261"/>
      <c r="F598" s="261"/>
      <c r="G598" s="261"/>
      <c r="H598" s="163"/>
      <c r="I598" s="163"/>
      <c r="J598" s="163"/>
      <c r="K598" s="163"/>
      <c r="L598" s="163"/>
      <c r="M598" s="163"/>
      <c r="N598" s="163"/>
      <c r="O598" s="163"/>
      <c r="P598" s="163"/>
      <c r="Q598" s="163"/>
      <c r="R598" s="163"/>
      <c r="S598" s="163"/>
      <c r="T598" s="163"/>
      <c r="U598" s="163"/>
      <c r="V598" s="163"/>
      <c r="W598" s="163"/>
      <c r="X598" s="163"/>
      <c r="Y598" s="153"/>
      <c r="Z598" s="153"/>
      <c r="AA598" s="153"/>
      <c r="AB598" s="153"/>
      <c r="AC598" s="153"/>
      <c r="AD598" s="153"/>
      <c r="AE598" s="153"/>
      <c r="AF598" s="153"/>
      <c r="AG598" s="153" t="s">
        <v>107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</row>
    <row r="599" spans="1:60" outlineLevel="1" x14ac:dyDescent="0.2">
      <c r="A599" s="160"/>
      <c r="B599" s="161"/>
      <c r="C599" s="260" t="s">
        <v>298</v>
      </c>
      <c r="D599" s="261"/>
      <c r="E599" s="261"/>
      <c r="F599" s="261"/>
      <c r="G599" s="261"/>
      <c r="H599" s="163"/>
      <c r="I599" s="163"/>
      <c r="J599" s="163"/>
      <c r="K599" s="163"/>
      <c r="L599" s="163"/>
      <c r="M599" s="163"/>
      <c r="N599" s="163"/>
      <c r="O599" s="163"/>
      <c r="P599" s="163"/>
      <c r="Q599" s="163"/>
      <c r="R599" s="163"/>
      <c r="S599" s="163"/>
      <c r="T599" s="163"/>
      <c r="U599" s="163"/>
      <c r="V599" s="163"/>
      <c r="W599" s="163"/>
      <c r="X599" s="163"/>
      <c r="Y599" s="153"/>
      <c r="Z599" s="153"/>
      <c r="AA599" s="153"/>
      <c r="AB599" s="153"/>
      <c r="AC599" s="153"/>
      <c r="AD599" s="153"/>
      <c r="AE599" s="153"/>
      <c r="AF599" s="153"/>
      <c r="AG599" s="153" t="s">
        <v>107</v>
      </c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</row>
    <row r="600" spans="1:60" outlineLevel="1" x14ac:dyDescent="0.2">
      <c r="A600" s="160"/>
      <c r="B600" s="161"/>
      <c r="C600" s="260" t="s">
        <v>309</v>
      </c>
      <c r="D600" s="261"/>
      <c r="E600" s="261"/>
      <c r="F600" s="261"/>
      <c r="G600" s="261"/>
      <c r="H600" s="163"/>
      <c r="I600" s="163"/>
      <c r="J600" s="163"/>
      <c r="K600" s="163"/>
      <c r="L600" s="163"/>
      <c r="M600" s="163"/>
      <c r="N600" s="163"/>
      <c r="O600" s="163"/>
      <c r="P600" s="163"/>
      <c r="Q600" s="163"/>
      <c r="R600" s="163"/>
      <c r="S600" s="163"/>
      <c r="T600" s="163"/>
      <c r="U600" s="163"/>
      <c r="V600" s="163"/>
      <c r="W600" s="163"/>
      <c r="X600" s="163"/>
      <c r="Y600" s="153"/>
      <c r="Z600" s="153"/>
      <c r="AA600" s="153"/>
      <c r="AB600" s="153"/>
      <c r="AC600" s="153"/>
      <c r="AD600" s="153"/>
      <c r="AE600" s="153"/>
      <c r="AF600" s="153"/>
      <c r="AG600" s="153" t="s">
        <v>107</v>
      </c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</row>
    <row r="601" spans="1:60" outlineLevel="1" x14ac:dyDescent="0.2">
      <c r="A601" s="160"/>
      <c r="B601" s="161"/>
      <c r="C601" s="260" t="s">
        <v>300</v>
      </c>
      <c r="D601" s="261"/>
      <c r="E601" s="261"/>
      <c r="F601" s="261"/>
      <c r="G601" s="261"/>
      <c r="H601" s="163"/>
      <c r="I601" s="163"/>
      <c r="J601" s="163"/>
      <c r="K601" s="163"/>
      <c r="L601" s="163"/>
      <c r="M601" s="163"/>
      <c r="N601" s="163"/>
      <c r="O601" s="163"/>
      <c r="P601" s="163"/>
      <c r="Q601" s="163"/>
      <c r="R601" s="163"/>
      <c r="S601" s="163"/>
      <c r="T601" s="163"/>
      <c r="U601" s="163"/>
      <c r="V601" s="163"/>
      <c r="W601" s="163"/>
      <c r="X601" s="163"/>
      <c r="Y601" s="153"/>
      <c r="Z601" s="153"/>
      <c r="AA601" s="153"/>
      <c r="AB601" s="153"/>
      <c r="AC601" s="153"/>
      <c r="AD601" s="153"/>
      <c r="AE601" s="153"/>
      <c r="AF601" s="153"/>
      <c r="AG601" s="153" t="s">
        <v>107</v>
      </c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</row>
    <row r="602" spans="1:60" outlineLevel="1" x14ac:dyDescent="0.2">
      <c r="A602" s="177">
        <v>224</v>
      </c>
      <c r="B602" s="178" t="s">
        <v>645</v>
      </c>
      <c r="C602" s="196" t="s">
        <v>311</v>
      </c>
      <c r="D602" s="179" t="s">
        <v>283</v>
      </c>
      <c r="E602" s="180">
        <v>2</v>
      </c>
      <c r="F602" s="181"/>
      <c r="G602" s="182">
        <f>ROUND(E602*F602,2)</f>
        <v>0</v>
      </c>
      <c r="H602" s="181"/>
      <c r="I602" s="182">
        <f>ROUND(E602*H602,2)</f>
        <v>0</v>
      </c>
      <c r="J602" s="181"/>
      <c r="K602" s="182">
        <f>ROUND(E602*J602,2)</f>
        <v>0</v>
      </c>
      <c r="L602" s="182">
        <v>21</v>
      </c>
      <c r="M602" s="182">
        <f>G602*(1+L602/100)</f>
        <v>0</v>
      </c>
      <c r="N602" s="182">
        <v>0</v>
      </c>
      <c r="O602" s="182">
        <f>ROUND(E602*N602,2)</f>
        <v>0</v>
      </c>
      <c r="P602" s="182">
        <v>0</v>
      </c>
      <c r="Q602" s="182">
        <f>ROUND(E602*P602,2)</f>
        <v>0</v>
      </c>
      <c r="R602" s="182"/>
      <c r="S602" s="182" t="s">
        <v>240</v>
      </c>
      <c r="T602" s="183" t="s">
        <v>241</v>
      </c>
      <c r="U602" s="163">
        <v>0</v>
      </c>
      <c r="V602" s="163">
        <f>ROUND(E602*U602,2)</f>
        <v>0</v>
      </c>
      <c r="W602" s="163"/>
      <c r="X602" s="163" t="s">
        <v>100</v>
      </c>
      <c r="Y602" s="153"/>
      <c r="Z602" s="153"/>
      <c r="AA602" s="153"/>
      <c r="AB602" s="153"/>
      <c r="AC602" s="153"/>
      <c r="AD602" s="153"/>
      <c r="AE602" s="153"/>
      <c r="AF602" s="153"/>
      <c r="AG602" s="153" t="s">
        <v>101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</row>
    <row r="603" spans="1:60" outlineLevel="1" x14ac:dyDescent="0.2">
      <c r="A603" s="160"/>
      <c r="B603" s="161"/>
      <c r="C603" s="262" t="s">
        <v>293</v>
      </c>
      <c r="D603" s="263"/>
      <c r="E603" s="263"/>
      <c r="F603" s="263"/>
      <c r="G603" s="263"/>
      <c r="H603" s="163"/>
      <c r="I603" s="163"/>
      <c r="J603" s="163"/>
      <c r="K603" s="163"/>
      <c r="L603" s="163"/>
      <c r="M603" s="163"/>
      <c r="N603" s="163"/>
      <c r="O603" s="163"/>
      <c r="P603" s="163"/>
      <c r="Q603" s="163"/>
      <c r="R603" s="163"/>
      <c r="S603" s="163"/>
      <c r="T603" s="163"/>
      <c r="U603" s="163"/>
      <c r="V603" s="163"/>
      <c r="W603" s="163"/>
      <c r="X603" s="163"/>
      <c r="Y603" s="153"/>
      <c r="Z603" s="153"/>
      <c r="AA603" s="153"/>
      <c r="AB603" s="153"/>
      <c r="AC603" s="153"/>
      <c r="AD603" s="153"/>
      <c r="AE603" s="153"/>
      <c r="AF603" s="153"/>
      <c r="AG603" s="153" t="s">
        <v>107</v>
      </c>
      <c r="AH603" s="153"/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</row>
    <row r="604" spans="1:60" outlineLevel="1" x14ac:dyDescent="0.2">
      <c r="A604" s="160"/>
      <c r="B604" s="161"/>
      <c r="C604" s="260" t="s">
        <v>789</v>
      </c>
      <c r="D604" s="261"/>
      <c r="E604" s="261"/>
      <c r="F604" s="261"/>
      <c r="G604" s="261"/>
      <c r="H604" s="163"/>
      <c r="I604" s="163"/>
      <c r="J604" s="163"/>
      <c r="K604" s="163"/>
      <c r="L604" s="163"/>
      <c r="M604" s="163"/>
      <c r="N604" s="163"/>
      <c r="O604" s="163"/>
      <c r="P604" s="163"/>
      <c r="Q604" s="163"/>
      <c r="R604" s="163"/>
      <c r="S604" s="163"/>
      <c r="T604" s="163"/>
      <c r="U604" s="163"/>
      <c r="V604" s="163"/>
      <c r="W604" s="163"/>
      <c r="X604" s="163"/>
      <c r="Y604" s="153"/>
      <c r="Z604" s="153"/>
      <c r="AA604" s="153"/>
      <c r="AB604" s="153"/>
      <c r="AC604" s="153"/>
      <c r="AD604" s="153"/>
      <c r="AE604" s="153"/>
      <c r="AF604" s="153"/>
      <c r="AG604" s="153" t="s">
        <v>107</v>
      </c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</row>
    <row r="605" spans="1:60" outlineLevel="1" x14ac:dyDescent="0.2">
      <c r="A605" s="160"/>
      <c r="B605" s="161"/>
      <c r="C605" s="260" t="s">
        <v>294</v>
      </c>
      <c r="D605" s="261"/>
      <c r="E605" s="261"/>
      <c r="F605" s="261"/>
      <c r="G605" s="261"/>
      <c r="H605" s="163"/>
      <c r="I605" s="163"/>
      <c r="J605" s="163"/>
      <c r="K605" s="163"/>
      <c r="L605" s="163"/>
      <c r="M605" s="163"/>
      <c r="N605" s="163"/>
      <c r="O605" s="163"/>
      <c r="P605" s="163"/>
      <c r="Q605" s="163"/>
      <c r="R605" s="163"/>
      <c r="S605" s="163"/>
      <c r="T605" s="163"/>
      <c r="U605" s="163"/>
      <c r="V605" s="163"/>
      <c r="W605" s="163"/>
      <c r="X605" s="163"/>
      <c r="Y605" s="153"/>
      <c r="Z605" s="153"/>
      <c r="AA605" s="153"/>
      <c r="AB605" s="153"/>
      <c r="AC605" s="153"/>
      <c r="AD605" s="153"/>
      <c r="AE605" s="153"/>
      <c r="AF605" s="153"/>
      <c r="AG605" s="153" t="s">
        <v>107</v>
      </c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</row>
    <row r="606" spans="1:60" outlineLevel="1" x14ac:dyDescent="0.2">
      <c r="A606" s="160"/>
      <c r="B606" s="161"/>
      <c r="C606" s="260" t="s">
        <v>295</v>
      </c>
      <c r="D606" s="261"/>
      <c r="E606" s="261"/>
      <c r="F606" s="261"/>
      <c r="G606" s="261"/>
      <c r="H606" s="163"/>
      <c r="I606" s="163"/>
      <c r="J606" s="163"/>
      <c r="K606" s="163"/>
      <c r="L606" s="163"/>
      <c r="M606" s="163"/>
      <c r="N606" s="163"/>
      <c r="O606" s="163"/>
      <c r="P606" s="163"/>
      <c r="Q606" s="163"/>
      <c r="R606" s="163"/>
      <c r="S606" s="163"/>
      <c r="T606" s="163"/>
      <c r="U606" s="163"/>
      <c r="V606" s="163"/>
      <c r="W606" s="163"/>
      <c r="X606" s="163"/>
      <c r="Y606" s="153"/>
      <c r="Z606" s="153"/>
      <c r="AA606" s="153"/>
      <c r="AB606" s="153"/>
      <c r="AC606" s="153"/>
      <c r="AD606" s="153"/>
      <c r="AE606" s="153"/>
      <c r="AF606" s="153"/>
      <c r="AG606" s="153" t="s">
        <v>107</v>
      </c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</row>
    <row r="607" spans="1:60" outlineLevel="1" x14ac:dyDescent="0.2">
      <c r="A607" s="160"/>
      <c r="B607" s="161"/>
      <c r="C607" s="260" t="s">
        <v>296</v>
      </c>
      <c r="D607" s="261"/>
      <c r="E607" s="261"/>
      <c r="F607" s="261"/>
      <c r="G607" s="261"/>
      <c r="H607" s="163"/>
      <c r="I607" s="163"/>
      <c r="J607" s="163"/>
      <c r="K607" s="163"/>
      <c r="L607" s="163"/>
      <c r="M607" s="163"/>
      <c r="N607" s="163"/>
      <c r="O607" s="163"/>
      <c r="P607" s="163"/>
      <c r="Q607" s="163"/>
      <c r="R607" s="163"/>
      <c r="S607" s="163"/>
      <c r="T607" s="163"/>
      <c r="U607" s="163"/>
      <c r="V607" s="163"/>
      <c r="W607" s="163"/>
      <c r="X607" s="163"/>
      <c r="Y607" s="153"/>
      <c r="Z607" s="153"/>
      <c r="AA607" s="153"/>
      <c r="AB607" s="153"/>
      <c r="AC607" s="153"/>
      <c r="AD607" s="153"/>
      <c r="AE607" s="153"/>
      <c r="AF607" s="153"/>
      <c r="AG607" s="153" t="s">
        <v>107</v>
      </c>
      <c r="AH607" s="153"/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</row>
    <row r="608" spans="1:60" outlineLevel="1" x14ac:dyDescent="0.2">
      <c r="A608" s="160"/>
      <c r="B608" s="161"/>
      <c r="C608" s="260" t="s">
        <v>297</v>
      </c>
      <c r="D608" s="261"/>
      <c r="E608" s="261"/>
      <c r="F608" s="261"/>
      <c r="G608" s="261"/>
      <c r="H608" s="163"/>
      <c r="I608" s="163"/>
      <c r="J608" s="163"/>
      <c r="K608" s="163"/>
      <c r="L608" s="163"/>
      <c r="M608" s="163"/>
      <c r="N608" s="163"/>
      <c r="O608" s="163"/>
      <c r="P608" s="163"/>
      <c r="Q608" s="163"/>
      <c r="R608" s="163"/>
      <c r="S608" s="163"/>
      <c r="T608" s="163"/>
      <c r="U608" s="163"/>
      <c r="V608" s="163"/>
      <c r="W608" s="163"/>
      <c r="X608" s="163"/>
      <c r="Y608" s="153"/>
      <c r="Z608" s="153"/>
      <c r="AA608" s="153"/>
      <c r="AB608" s="153"/>
      <c r="AC608" s="153"/>
      <c r="AD608" s="153"/>
      <c r="AE608" s="153"/>
      <c r="AF608" s="153"/>
      <c r="AG608" s="153" t="s">
        <v>107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</row>
    <row r="609" spans="1:60" outlineLevel="1" x14ac:dyDescent="0.2">
      <c r="A609" s="160"/>
      <c r="B609" s="161"/>
      <c r="C609" s="260" t="s">
        <v>298</v>
      </c>
      <c r="D609" s="261"/>
      <c r="E609" s="261"/>
      <c r="F609" s="261"/>
      <c r="G609" s="261"/>
      <c r="H609" s="163"/>
      <c r="I609" s="163"/>
      <c r="J609" s="163"/>
      <c r="K609" s="163"/>
      <c r="L609" s="163"/>
      <c r="M609" s="163"/>
      <c r="N609" s="163"/>
      <c r="O609" s="163"/>
      <c r="P609" s="163"/>
      <c r="Q609" s="163"/>
      <c r="R609" s="163"/>
      <c r="S609" s="163"/>
      <c r="T609" s="163"/>
      <c r="U609" s="163"/>
      <c r="V609" s="163"/>
      <c r="W609" s="163"/>
      <c r="X609" s="163"/>
      <c r="Y609" s="153"/>
      <c r="Z609" s="153"/>
      <c r="AA609" s="153"/>
      <c r="AB609" s="153"/>
      <c r="AC609" s="153"/>
      <c r="AD609" s="153"/>
      <c r="AE609" s="153"/>
      <c r="AF609" s="153"/>
      <c r="AG609" s="153" t="s">
        <v>107</v>
      </c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</row>
    <row r="610" spans="1:60" outlineLevel="1" x14ac:dyDescent="0.2">
      <c r="A610" s="160"/>
      <c r="B610" s="161"/>
      <c r="C610" s="260" t="s">
        <v>312</v>
      </c>
      <c r="D610" s="261"/>
      <c r="E610" s="261"/>
      <c r="F610" s="261"/>
      <c r="G610" s="261"/>
      <c r="H610" s="163"/>
      <c r="I610" s="163"/>
      <c r="J610" s="163"/>
      <c r="K610" s="163"/>
      <c r="L610" s="163"/>
      <c r="M610" s="163"/>
      <c r="N610" s="163"/>
      <c r="O610" s="163"/>
      <c r="P610" s="163"/>
      <c r="Q610" s="163"/>
      <c r="R610" s="163"/>
      <c r="S610" s="163"/>
      <c r="T610" s="163"/>
      <c r="U610" s="163"/>
      <c r="V610" s="163"/>
      <c r="W610" s="163"/>
      <c r="X610" s="163"/>
      <c r="Y610" s="153"/>
      <c r="Z610" s="153"/>
      <c r="AA610" s="153"/>
      <c r="AB610" s="153"/>
      <c r="AC610" s="153"/>
      <c r="AD610" s="153"/>
      <c r="AE610" s="153"/>
      <c r="AF610" s="153"/>
      <c r="AG610" s="153" t="s">
        <v>107</v>
      </c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</row>
    <row r="611" spans="1:60" outlineLevel="1" x14ac:dyDescent="0.2">
      <c r="A611" s="160"/>
      <c r="B611" s="161"/>
      <c r="C611" s="260" t="s">
        <v>300</v>
      </c>
      <c r="D611" s="261"/>
      <c r="E611" s="261"/>
      <c r="F611" s="261"/>
      <c r="G611" s="261"/>
      <c r="H611" s="163"/>
      <c r="I611" s="163"/>
      <c r="J611" s="163"/>
      <c r="K611" s="163"/>
      <c r="L611" s="163"/>
      <c r="M611" s="163"/>
      <c r="N611" s="163"/>
      <c r="O611" s="163"/>
      <c r="P611" s="163"/>
      <c r="Q611" s="163"/>
      <c r="R611" s="163"/>
      <c r="S611" s="163"/>
      <c r="T611" s="163"/>
      <c r="U611" s="163"/>
      <c r="V611" s="163"/>
      <c r="W611" s="163"/>
      <c r="X611" s="163"/>
      <c r="Y611" s="153"/>
      <c r="Z611" s="153"/>
      <c r="AA611" s="153"/>
      <c r="AB611" s="153"/>
      <c r="AC611" s="153"/>
      <c r="AD611" s="153"/>
      <c r="AE611" s="153"/>
      <c r="AF611" s="153"/>
      <c r="AG611" s="153" t="s">
        <v>107</v>
      </c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</row>
    <row r="612" spans="1:60" outlineLevel="1" x14ac:dyDescent="0.2">
      <c r="A612" s="177">
        <v>225</v>
      </c>
      <c r="B612" s="178" t="s">
        <v>646</v>
      </c>
      <c r="C612" s="196" t="s">
        <v>647</v>
      </c>
      <c r="D612" s="179" t="s">
        <v>283</v>
      </c>
      <c r="E612" s="180">
        <v>5</v>
      </c>
      <c r="F612" s="181"/>
      <c r="G612" s="182">
        <f>ROUND(E612*F612,2)</f>
        <v>0</v>
      </c>
      <c r="H612" s="181"/>
      <c r="I612" s="182">
        <f>ROUND(E612*H612,2)</f>
        <v>0</v>
      </c>
      <c r="J612" s="181"/>
      <c r="K612" s="182">
        <f>ROUND(E612*J612,2)</f>
        <v>0</v>
      </c>
      <c r="L612" s="182">
        <v>21</v>
      </c>
      <c r="M612" s="182">
        <f>G612*(1+L612/100)</f>
        <v>0</v>
      </c>
      <c r="N612" s="182">
        <v>0</v>
      </c>
      <c r="O612" s="182">
        <f>ROUND(E612*N612,2)</f>
        <v>0</v>
      </c>
      <c r="P612" s="182">
        <v>0</v>
      </c>
      <c r="Q612" s="182">
        <f>ROUND(E612*P612,2)</f>
        <v>0</v>
      </c>
      <c r="R612" s="182"/>
      <c r="S612" s="182" t="s">
        <v>240</v>
      </c>
      <c r="T612" s="183" t="s">
        <v>241</v>
      </c>
      <c r="U612" s="163">
        <v>0</v>
      </c>
      <c r="V612" s="163">
        <f>ROUND(E612*U612,2)</f>
        <v>0</v>
      </c>
      <c r="W612" s="163"/>
      <c r="X612" s="163" t="s">
        <v>100</v>
      </c>
      <c r="Y612" s="153"/>
      <c r="Z612" s="153"/>
      <c r="AA612" s="153"/>
      <c r="AB612" s="153"/>
      <c r="AC612" s="153"/>
      <c r="AD612" s="153"/>
      <c r="AE612" s="153"/>
      <c r="AF612" s="153"/>
      <c r="AG612" s="153" t="s">
        <v>101</v>
      </c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</row>
    <row r="613" spans="1:60" outlineLevel="1" x14ac:dyDescent="0.2">
      <c r="A613" s="160"/>
      <c r="B613" s="161"/>
      <c r="C613" s="262" t="s">
        <v>648</v>
      </c>
      <c r="D613" s="263"/>
      <c r="E613" s="263"/>
      <c r="F613" s="263"/>
      <c r="G613" s="263"/>
      <c r="H613" s="163"/>
      <c r="I613" s="163"/>
      <c r="J613" s="163"/>
      <c r="K613" s="163"/>
      <c r="L613" s="163"/>
      <c r="M613" s="163"/>
      <c r="N613" s="163"/>
      <c r="O613" s="163"/>
      <c r="P613" s="163"/>
      <c r="Q613" s="163"/>
      <c r="R613" s="163"/>
      <c r="S613" s="163"/>
      <c r="T613" s="163"/>
      <c r="U613" s="163"/>
      <c r="V613" s="163"/>
      <c r="W613" s="163"/>
      <c r="X613" s="163"/>
      <c r="Y613" s="153"/>
      <c r="Z613" s="153"/>
      <c r="AA613" s="153"/>
      <c r="AB613" s="153"/>
      <c r="AC613" s="153"/>
      <c r="AD613" s="153"/>
      <c r="AE613" s="153"/>
      <c r="AF613" s="153"/>
      <c r="AG613" s="153" t="s">
        <v>107</v>
      </c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91" t="str">
        <f>C613</f>
        <v>nastavení 10-60 kPa, maximální tlaková diference 250kPa, Tmax=120°°, Tmin=-20°C, Pro vodu a neutrální kapaliny.</v>
      </c>
      <c r="BB613" s="153"/>
      <c r="BC613" s="153"/>
      <c r="BD613" s="153"/>
      <c r="BE613" s="153"/>
      <c r="BF613" s="153"/>
      <c r="BG613" s="153"/>
      <c r="BH613" s="153"/>
    </row>
    <row r="614" spans="1:60" outlineLevel="1" x14ac:dyDescent="0.2">
      <c r="A614" s="160"/>
      <c r="B614" s="161"/>
      <c r="C614" s="260" t="s">
        <v>649</v>
      </c>
      <c r="D614" s="261"/>
      <c r="E614" s="261"/>
      <c r="F614" s="261"/>
      <c r="G614" s="261"/>
      <c r="H614" s="163"/>
      <c r="I614" s="163"/>
      <c r="J614" s="163"/>
      <c r="K614" s="163"/>
      <c r="L614" s="163"/>
      <c r="M614" s="163"/>
      <c r="N614" s="163"/>
      <c r="O614" s="163"/>
      <c r="P614" s="163"/>
      <c r="Q614" s="163"/>
      <c r="R614" s="163"/>
      <c r="S614" s="163"/>
      <c r="T614" s="163"/>
      <c r="U614" s="163"/>
      <c r="V614" s="163"/>
      <c r="W614" s="163"/>
      <c r="X614" s="163"/>
      <c r="Y614" s="153"/>
      <c r="Z614" s="153"/>
      <c r="AA614" s="153"/>
      <c r="AB614" s="153"/>
      <c r="AC614" s="153"/>
      <c r="AD614" s="153"/>
      <c r="AE614" s="153"/>
      <c r="AF614" s="153"/>
      <c r="AG614" s="153" t="s">
        <v>107</v>
      </c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</row>
    <row r="615" spans="1:60" outlineLevel="1" x14ac:dyDescent="0.2">
      <c r="A615" s="177">
        <v>226</v>
      </c>
      <c r="B615" s="178" t="s">
        <v>650</v>
      </c>
      <c r="C615" s="196" t="s">
        <v>651</v>
      </c>
      <c r="D615" s="179" t="s">
        <v>283</v>
      </c>
      <c r="E615" s="180">
        <v>10</v>
      </c>
      <c r="F615" s="181"/>
      <c r="G615" s="182">
        <f>ROUND(E615*F615,2)</f>
        <v>0</v>
      </c>
      <c r="H615" s="181"/>
      <c r="I615" s="182">
        <f>ROUND(E615*H615,2)</f>
        <v>0</v>
      </c>
      <c r="J615" s="181"/>
      <c r="K615" s="182">
        <f>ROUND(E615*J615,2)</f>
        <v>0</v>
      </c>
      <c r="L615" s="182">
        <v>21</v>
      </c>
      <c r="M615" s="182">
        <f>G615*(1+L615/100)</f>
        <v>0</v>
      </c>
      <c r="N615" s="182">
        <v>0</v>
      </c>
      <c r="O615" s="182">
        <f>ROUND(E615*N615,2)</f>
        <v>0</v>
      </c>
      <c r="P615" s="182">
        <v>0</v>
      </c>
      <c r="Q615" s="182">
        <f>ROUND(E615*P615,2)</f>
        <v>0</v>
      </c>
      <c r="R615" s="182"/>
      <c r="S615" s="182" t="s">
        <v>240</v>
      </c>
      <c r="T615" s="183" t="s">
        <v>241</v>
      </c>
      <c r="U615" s="163">
        <v>0</v>
      </c>
      <c r="V615" s="163">
        <f>ROUND(E615*U615,2)</f>
        <v>0</v>
      </c>
      <c r="W615" s="163"/>
      <c r="X615" s="163" t="s">
        <v>100</v>
      </c>
      <c r="Y615" s="153"/>
      <c r="Z615" s="153"/>
      <c r="AA615" s="153"/>
      <c r="AB615" s="153"/>
      <c r="AC615" s="153"/>
      <c r="AD615" s="153"/>
      <c r="AE615" s="153"/>
      <c r="AF615" s="153"/>
      <c r="AG615" s="153" t="s">
        <v>101</v>
      </c>
      <c r="AH615" s="153"/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</row>
    <row r="616" spans="1:60" ht="22.5" outlineLevel="1" x14ac:dyDescent="0.2">
      <c r="A616" s="160"/>
      <c r="B616" s="161"/>
      <c r="C616" s="262" t="s">
        <v>652</v>
      </c>
      <c r="D616" s="263"/>
      <c r="E616" s="263"/>
      <c r="F616" s="263"/>
      <c r="G616" s="263"/>
      <c r="H616" s="163"/>
      <c r="I616" s="163"/>
      <c r="J616" s="163"/>
      <c r="K616" s="163"/>
      <c r="L616" s="163"/>
      <c r="M616" s="163"/>
      <c r="N616" s="163"/>
      <c r="O616" s="163"/>
      <c r="P616" s="163"/>
      <c r="Q616" s="163"/>
      <c r="R616" s="163"/>
      <c r="S616" s="163"/>
      <c r="T616" s="163"/>
      <c r="U616" s="163"/>
      <c r="V616" s="163"/>
      <c r="W616" s="163"/>
      <c r="X616" s="163"/>
      <c r="Y616" s="153"/>
      <c r="Z616" s="153"/>
      <c r="AA616" s="153"/>
      <c r="AB616" s="153"/>
      <c r="AC616" s="153"/>
      <c r="AD616" s="153"/>
      <c r="AE616" s="153"/>
      <c r="AF616" s="153"/>
      <c r="AG616" s="153" t="s">
        <v>107</v>
      </c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91" t="str">
        <f>C616</f>
        <v>nastavení 10-60 kPa, maximální tlaková diference 250kPa, Tmax=120°°, Tmin=-20°C, Pro vodu a neutrální kapaliny. např. Stap nebo rovnocenný</v>
      </c>
      <c r="BB616" s="153"/>
      <c r="BC616" s="153"/>
      <c r="BD616" s="153"/>
      <c r="BE616" s="153"/>
      <c r="BF616" s="153"/>
      <c r="BG616" s="153"/>
      <c r="BH616" s="153"/>
    </row>
    <row r="617" spans="1:60" outlineLevel="1" x14ac:dyDescent="0.2">
      <c r="A617" s="177">
        <v>227</v>
      </c>
      <c r="B617" s="178" t="s">
        <v>653</v>
      </c>
      <c r="C617" s="196" t="s">
        <v>654</v>
      </c>
      <c r="D617" s="179" t="s">
        <v>283</v>
      </c>
      <c r="E617" s="180">
        <v>1</v>
      </c>
      <c r="F617" s="181"/>
      <c r="G617" s="182">
        <f>ROUND(E617*F617,2)</f>
        <v>0</v>
      </c>
      <c r="H617" s="181"/>
      <c r="I617" s="182">
        <f>ROUND(E617*H617,2)</f>
        <v>0</v>
      </c>
      <c r="J617" s="181"/>
      <c r="K617" s="182">
        <f>ROUND(E617*J617,2)</f>
        <v>0</v>
      </c>
      <c r="L617" s="182">
        <v>21</v>
      </c>
      <c r="M617" s="182">
        <f>G617*(1+L617/100)</f>
        <v>0</v>
      </c>
      <c r="N617" s="182">
        <v>0</v>
      </c>
      <c r="O617" s="182">
        <f>ROUND(E617*N617,2)</f>
        <v>0</v>
      </c>
      <c r="P617" s="182">
        <v>0</v>
      </c>
      <c r="Q617" s="182">
        <f>ROUND(E617*P617,2)</f>
        <v>0</v>
      </c>
      <c r="R617" s="182"/>
      <c r="S617" s="182" t="s">
        <v>240</v>
      </c>
      <c r="T617" s="183" t="s">
        <v>241</v>
      </c>
      <c r="U617" s="163">
        <v>0</v>
      </c>
      <c r="V617" s="163">
        <f>ROUND(E617*U617,2)</f>
        <v>0</v>
      </c>
      <c r="W617" s="163"/>
      <c r="X617" s="163" t="s">
        <v>100</v>
      </c>
      <c r="Y617" s="153"/>
      <c r="Z617" s="153"/>
      <c r="AA617" s="153"/>
      <c r="AB617" s="153"/>
      <c r="AC617" s="153"/>
      <c r="AD617" s="153"/>
      <c r="AE617" s="153"/>
      <c r="AF617" s="153"/>
      <c r="AG617" s="153" t="s">
        <v>101</v>
      </c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</row>
    <row r="618" spans="1:60" ht="22.5" outlineLevel="1" x14ac:dyDescent="0.2">
      <c r="A618" s="160"/>
      <c r="B618" s="161"/>
      <c r="C618" s="262" t="s">
        <v>652</v>
      </c>
      <c r="D618" s="263"/>
      <c r="E618" s="263"/>
      <c r="F618" s="263"/>
      <c r="G618" s="263"/>
      <c r="H618" s="163"/>
      <c r="I618" s="163"/>
      <c r="J618" s="163"/>
      <c r="K618" s="163"/>
      <c r="L618" s="163"/>
      <c r="M618" s="163"/>
      <c r="N618" s="163"/>
      <c r="O618" s="163"/>
      <c r="P618" s="163"/>
      <c r="Q618" s="163"/>
      <c r="R618" s="163"/>
      <c r="S618" s="163"/>
      <c r="T618" s="163"/>
      <c r="U618" s="163"/>
      <c r="V618" s="163"/>
      <c r="W618" s="163"/>
      <c r="X618" s="163"/>
      <c r="Y618" s="153"/>
      <c r="Z618" s="153"/>
      <c r="AA618" s="153"/>
      <c r="AB618" s="153"/>
      <c r="AC618" s="153"/>
      <c r="AD618" s="153"/>
      <c r="AE618" s="153"/>
      <c r="AF618" s="153"/>
      <c r="AG618" s="153" t="s">
        <v>107</v>
      </c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91" t="str">
        <f>C618</f>
        <v>nastavení 10-60 kPa, maximální tlaková diference 250kPa, Tmax=120°°, Tmin=-20°C, Pro vodu a neutrální kapaliny. např. Stap nebo rovnocenný</v>
      </c>
      <c r="BB618" s="153"/>
      <c r="BC618" s="153"/>
      <c r="BD618" s="153"/>
      <c r="BE618" s="153"/>
      <c r="BF618" s="153"/>
      <c r="BG618" s="153"/>
      <c r="BH618" s="153"/>
    </row>
    <row r="619" spans="1:60" outlineLevel="1" x14ac:dyDescent="0.2">
      <c r="A619" s="184">
        <v>228</v>
      </c>
      <c r="B619" s="185" t="s">
        <v>655</v>
      </c>
      <c r="C619" s="195" t="s">
        <v>656</v>
      </c>
      <c r="D619" s="186" t="s">
        <v>283</v>
      </c>
      <c r="E619" s="187">
        <v>50</v>
      </c>
      <c r="F619" s="188"/>
      <c r="G619" s="189">
        <f t="shared" ref="G619:G631" si="42">ROUND(E619*F619,2)</f>
        <v>0</v>
      </c>
      <c r="H619" s="188"/>
      <c r="I619" s="189">
        <f t="shared" ref="I619:I631" si="43">ROUND(E619*H619,2)</f>
        <v>0</v>
      </c>
      <c r="J619" s="188"/>
      <c r="K619" s="189">
        <f t="shared" ref="K619:K631" si="44">ROUND(E619*J619,2)</f>
        <v>0</v>
      </c>
      <c r="L619" s="189">
        <v>21</v>
      </c>
      <c r="M619" s="189">
        <f t="shared" ref="M619:M631" si="45">G619*(1+L619/100)</f>
        <v>0</v>
      </c>
      <c r="N619" s="189">
        <v>0</v>
      </c>
      <c r="O619" s="189">
        <f t="shared" ref="O619:O631" si="46">ROUND(E619*N619,2)</f>
        <v>0</v>
      </c>
      <c r="P619" s="189">
        <v>0</v>
      </c>
      <c r="Q619" s="189">
        <f t="shared" ref="Q619:Q631" si="47">ROUND(E619*P619,2)</f>
        <v>0</v>
      </c>
      <c r="R619" s="189"/>
      <c r="S619" s="189" t="s">
        <v>240</v>
      </c>
      <c r="T619" s="190" t="s">
        <v>241</v>
      </c>
      <c r="U619" s="163">
        <v>0</v>
      </c>
      <c r="V619" s="163">
        <f t="shared" ref="V619:V631" si="48">ROUND(E619*U619,2)</f>
        <v>0</v>
      </c>
      <c r="W619" s="163"/>
      <c r="X619" s="163" t="s">
        <v>100</v>
      </c>
      <c r="Y619" s="153"/>
      <c r="Z619" s="153"/>
      <c r="AA619" s="153"/>
      <c r="AB619" s="153"/>
      <c r="AC619" s="153"/>
      <c r="AD619" s="153"/>
      <c r="AE619" s="153"/>
      <c r="AF619" s="153"/>
      <c r="AG619" s="153" t="s">
        <v>101</v>
      </c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</row>
    <row r="620" spans="1:60" outlineLevel="1" x14ac:dyDescent="0.2">
      <c r="A620" s="184">
        <v>229</v>
      </c>
      <c r="B620" s="185" t="s">
        <v>657</v>
      </c>
      <c r="C620" s="195" t="s">
        <v>658</v>
      </c>
      <c r="D620" s="186" t="s">
        <v>283</v>
      </c>
      <c r="E620" s="187">
        <v>22</v>
      </c>
      <c r="F620" s="188"/>
      <c r="G620" s="189">
        <f t="shared" si="42"/>
        <v>0</v>
      </c>
      <c r="H620" s="188"/>
      <c r="I620" s="189">
        <f t="shared" si="43"/>
        <v>0</v>
      </c>
      <c r="J620" s="188"/>
      <c r="K620" s="189">
        <f t="shared" si="44"/>
        <v>0</v>
      </c>
      <c r="L620" s="189">
        <v>21</v>
      </c>
      <c r="M620" s="189">
        <f t="shared" si="45"/>
        <v>0</v>
      </c>
      <c r="N620" s="189">
        <v>0</v>
      </c>
      <c r="O620" s="189">
        <f t="shared" si="46"/>
        <v>0</v>
      </c>
      <c r="P620" s="189">
        <v>0</v>
      </c>
      <c r="Q620" s="189">
        <f t="shared" si="47"/>
        <v>0</v>
      </c>
      <c r="R620" s="189"/>
      <c r="S620" s="189" t="s">
        <v>240</v>
      </c>
      <c r="T620" s="190" t="s">
        <v>241</v>
      </c>
      <c r="U620" s="163">
        <v>0</v>
      </c>
      <c r="V620" s="163">
        <f t="shared" si="48"/>
        <v>0</v>
      </c>
      <c r="W620" s="163"/>
      <c r="X620" s="163" t="s">
        <v>100</v>
      </c>
      <c r="Y620" s="153"/>
      <c r="Z620" s="153"/>
      <c r="AA620" s="153"/>
      <c r="AB620" s="153"/>
      <c r="AC620" s="153"/>
      <c r="AD620" s="153"/>
      <c r="AE620" s="153"/>
      <c r="AF620" s="153"/>
      <c r="AG620" s="153" t="s">
        <v>101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</row>
    <row r="621" spans="1:60" outlineLevel="1" x14ac:dyDescent="0.2">
      <c r="A621" s="184">
        <v>230</v>
      </c>
      <c r="B621" s="185" t="s">
        <v>659</v>
      </c>
      <c r="C621" s="195" t="s">
        <v>660</v>
      </c>
      <c r="D621" s="186" t="s">
        <v>283</v>
      </c>
      <c r="E621" s="187">
        <v>8</v>
      </c>
      <c r="F621" s="188"/>
      <c r="G621" s="189">
        <f t="shared" si="42"/>
        <v>0</v>
      </c>
      <c r="H621" s="188"/>
      <c r="I621" s="189">
        <f t="shared" si="43"/>
        <v>0</v>
      </c>
      <c r="J621" s="188"/>
      <c r="K621" s="189">
        <f t="shared" si="44"/>
        <v>0</v>
      </c>
      <c r="L621" s="189">
        <v>21</v>
      </c>
      <c r="M621" s="189">
        <f t="shared" si="45"/>
        <v>0</v>
      </c>
      <c r="N621" s="189">
        <v>0</v>
      </c>
      <c r="O621" s="189">
        <f t="shared" si="46"/>
        <v>0</v>
      </c>
      <c r="P621" s="189">
        <v>0</v>
      </c>
      <c r="Q621" s="189">
        <f t="shared" si="47"/>
        <v>0</v>
      </c>
      <c r="R621" s="189"/>
      <c r="S621" s="189" t="s">
        <v>240</v>
      </c>
      <c r="T621" s="190" t="s">
        <v>241</v>
      </c>
      <c r="U621" s="163">
        <v>0</v>
      </c>
      <c r="V621" s="163">
        <f t="shared" si="48"/>
        <v>0</v>
      </c>
      <c r="W621" s="163"/>
      <c r="X621" s="163" t="s">
        <v>100</v>
      </c>
      <c r="Y621" s="153"/>
      <c r="Z621" s="153"/>
      <c r="AA621" s="153"/>
      <c r="AB621" s="153"/>
      <c r="AC621" s="153"/>
      <c r="AD621" s="153"/>
      <c r="AE621" s="153"/>
      <c r="AF621" s="153"/>
      <c r="AG621" s="153" t="s">
        <v>101</v>
      </c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</row>
    <row r="622" spans="1:60" outlineLevel="1" x14ac:dyDescent="0.2">
      <c r="A622" s="184">
        <v>231</v>
      </c>
      <c r="B622" s="185" t="s">
        <v>661</v>
      </c>
      <c r="C622" s="195" t="s">
        <v>320</v>
      </c>
      <c r="D622" s="186" t="s">
        <v>283</v>
      </c>
      <c r="E622" s="187">
        <v>6</v>
      </c>
      <c r="F622" s="188"/>
      <c r="G622" s="189">
        <f t="shared" si="42"/>
        <v>0</v>
      </c>
      <c r="H622" s="188"/>
      <c r="I622" s="189">
        <f t="shared" si="43"/>
        <v>0</v>
      </c>
      <c r="J622" s="188"/>
      <c r="K622" s="189">
        <f t="shared" si="44"/>
        <v>0</v>
      </c>
      <c r="L622" s="189">
        <v>21</v>
      </c>
      <c r="M622" s="189">
        <f t="shared" si="45"/>
        <v>0</v>
      </c>
      <c r="N622" s="189">
        <v>0</v>
      </c>
      <c r="O622" s="189">
        <f t="shared" si="46"/>
        <v>0</v>
      </c>
      <c r="P622" s="189">
        <v>0</v>
      </c>
      <c r="Q622" s="189">
        <f t="shared" si="47"/>
        <v>0</v>
      </c>
      <c r="R622" s="189"/>
      <c r="S622" s="189" t="s">
        <v>240</v>
      </c>
      <c r="T622" s="190" t="s">
        <v>241</v>
      </c>
      <c r="U622" s="163">
        <v>0</v>
      </c>
      <c r="V622" s="163">
        <f t="shared" si="48"/>
        <v>0</v>
      </c>
      <c r="W622" s="163"/>
      <c r="X622" s="163" t="s">
        <v>100</v>
      </c>
      <c r="Y622" s="153"/>
      <c r="Z622" s="153"/>
      <c r="AA622" s="153"/>
      <c r="AB622" s="153"/>
      <c r="AC622" s="153"/>
      <c r="AD622" s="153"/>
      <c r="AE622" s="153"/>
      <c r="AF622" s="153"/>
      <c r="AG622" s="153" t="s">
        <v>101</v>
      </c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53"/>
      <c r="BB622" s="153"/>
      <c r="BC622" s="153"/>
      <c r="BD622" s="153"/>
      <c r="BE622" s="153"/>
      <c r="BF622" s="153"/>
      <c r="BG622" s="153"/>
      <c r="BH622" s="153"/>
    </row>
    <row r="623" spans="1:60" outlineLevel="1" x14ac:dyDescent="0.2">
      <c r="A623" s="184">
        <v>232</v>
      </c>
      <c r="B623" s="185" t="s">
        <v>662</v>
      </c>
      <c r="C623" s="195" t="s">
        <v>663</v>
      </c>
      <c r="D623" s="186" t="s">
        <v>283</v>
      </c>
      <c r="E623" s="187">
        <v>2</v>
      </c>
      <c r="F623" s="188"/>
      <c r="G623" s="189">
        <f t="shared" si="42"/>
        <v>0</v>
      </c>
      <c r="H623" s="188"/>
      <c r="I623" s="189">
        <f t="shared" si="43"/>
        <v>0</v>
      </c>
      <c r="J623" s="188"/>
      <c r="K623" s="189">
        <f t="shared" si="44"/>
        <v>0</v>
      </c>
      <c r="L623" s="189">
        <v>21</v>
      </c>
      <c r="M623" s="189">
        <f t="shared" si="45"/>
        <v>0</v>
      </c>
      <c r="N623" s="189">
        <v>0</v>
      </c>
      <c r="O623" s="189">
        <f t="shared" si="46"/>
        <v>0</v>
      </c>
      <c r="P623" s="189">
        <v>0</v>
      </c>
      <c r="Q623" s="189">
        <f t="shared" si="47"/>
        <v>0</v>
      </c>
      <c r="R623" s="189"/>
      <c r="S623" s="189" t="s">
        <v>240</v>
      </c>
      <c r="T623" s="190" t="s">
        <v>241</v>
      </c>
      <c r="U623" s="163">
        <v>0</v>
      </c>
      <c r="V623" s="163">
        <f t="shared" si="48"/>
        <v>0</v>
      </c>
      <c r="W623" s="163"/>
      <c r="X623" s="163" t="s">
        <v>100</v>
      </c>
      <c r="Y623" s="153"/>
      <c r="Z623" s="153"/>
      <c r="AA623" s="153"/>
      <c r="AB623" s="153"/>
      <c r="AC623" s="153"/>
      <c r="AD623" s="153"/>
      <c r="AE623" s="153"/>
      <c r="AF623" s="153"/>
      <c r="AG623" s="153" t="s">
        <v>101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</row>
    <row r="624" spans="1:60" outlineLevel="1" x14ac:dyDescent="0.2">
      <c r="A624" s="184">
        <v>233</v>
      </c>
      <c r="B624" s="185" t="s">
        <v>664</v>
      </c>
      <c r="C624" s="195" t="s">
        <v>665</v>
      </c>
      <c r="D624" s="186" t="s">
        <v>283</v>
      </c>
      <c r="E624" s="187">
        <v>1</v>
      </c>
      <c r="F624" s="188"/>
      <c r="G624" s="189">
        <f t="shared" si="42"/>
        <v>0</v>
      </c>
      <c r="H624" s="188"/>
      <c r="I624" s="189">
        <f t="shared" si="43"/>
        <v>0</v>
      </c>
      <c r="J624" s="188"/>
      <c r="K624" s="189">
        <f t="shared" si="44"/>
        <v>0</v>
      </c>
      <c r="L624" s="189">
        <v>21</v>
      </c>
      <c r="M624" s="189">
        <f t="shared" si="45"/>
        <v>0</v>
      </c>
      <c r="N624" s="189">
        <v>0</v>
      </c>
      <c r="O624" s="189">
        <f t="shared" si="46"/>
        <v>0</v>
      </c>
      <c r="P624" s="189">
        <v>0</v>
      </c>
      <c r="Q624" s="189">
        <f t="shared" si="47"/>
        <v>0</v>
      </c>
      <c r="R624" s="189"/>
      <c r="S624" s="189" t="s">
        <v>240</v>
      </c>
      <c r="T624" s="190" t="s">
        <v>241</v>
      </c>
      <c r="U624" s="163">
        <v>0</v>
      </c>
      <c r="V624" s="163">
        <f t="shared" si="48"/>
        <v>0</v>
      </c>
      <c r="W624" s="163"/>
      <c r="X624" s="163" t="s">
        <v>100</v>
      </c>
      <c r="Y624" s="153"/>
      <c r="Z624" s="153"/>
      <c r="AA624" s="153"/>
      <c r="AB624" s="153"/>
      <c r="AC624" s="153"/>
      <c r="AD624" s="153"/>
      <c r="AE624" s="153"/>
      <c r="AF624" s="153"/>
      <c r="AG624" s="153" t="s">
        <v>101</v>
      </c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</row>
    <row r="625" spans="1:60" outlineLevel="1" x14ac:dyDescent="0.2">
      <c r="A625" s="184">
        <v>234</v>
      </c>
      <c r="B625" s="185" t="s">
        <v>666</v>
      </c>
      <c r="C625" s="195" t="s">
        <v>667</v>
      </c>
      <c r="D625" s="186" t="s">
        <v>283</v>
      </c>
      <c r="E625" s="187">
        <v>1</v>
      </c>
      <c r="F625" s="188"/>
      <c r="G625" s="189">
        <f t="shared" si="42"/>
        <v>0</v>
      </c>
      <c r="H625" s="188"/>
      <c r="I625" s="189">
        <f t="shared" si="43"/>
        <v>0</v>
      </c>
      <c r="J625" s="188"/>
      <c r="K625" s="189">
        <f t="shared" si="44"/>
        <v>0</v>
      </c>
      <c r="L625" s="189">
        <v>21</v>
      </c>
      <c r="M625" s="189">
        <f t="shared" si="45"/>
        <v>0</v>
      </c>
      <c r="N625" s="189">
        <v>0</v>
      </c>
      <c r="O625" s="189">
        <f t="shared" si="46"/>
        <v>0</v>
      </c>
      <c r="P625" s="189">
        <v>0</v>
      </c>
      <c r="Q625" s="189">
        <f t="shared" si="47"/>
        <v>0</v>
      </c>
      <c r="R625" s="189"/>
      <c r="S625" s="189" t="s">
        <v>240</v>
      </c>
      <c r="T625" s="190" t="s">
        <v>241</v>
      </c>
      <c r="U625" s="163">
        <v>0</v>
      </c>
      <c r="V625" s="163">
        <f t="shared" si="48"/>
        <v>0</v>
      </c>
      <c r="W625" s="163"/>
      <c r="X625" s="163" t="s">
        <v>100</v>
      </c>
      <c r="Y625" s="153"/>
      <c r="Z625" s="153"/>
      <c r="AA625" s="153"/>
      <c r="AB625" s="153"/>
      <c r="AC625" s="153"/>
      <c r="AD625" s="153"/>
      <c r="AE625" s="153"/>
      <c r="AF625" s="153"/>
      <c r="AG625" s="153" t="s">
        <v>101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</row>
    <row r="626" spans="1:60" outlineLevel="1" x14ac:dyDescent="0.2">
      <c r="A626" s="184">
        <v>235</v>
      </c>
      <c r="B626" s="185" t="s">
        <v>668</v>
      </c>
      <c r="C626" s="195" t="s">
        <v>669</v>
      </c>
      <c r="D626" s="186" t="s">
        <v>283</v>
      </c>
      <c r="E626" s="187">
        <v>2</v>
      </c>
      <c r="F626" s="188"/>
      <c r="G626" s="189">
        <f t="shared" si="42"/>
        <v>0</v>
      </c>
      <c r="H626" s="188"/>
      <c r="I626" s="189">
        <f t="shared" si="43"/>
        <v>0</v>
      </c>
      <c r="J626" s="188"/>
      <c r="K626" s="189">
        <f t="shared" si="44"/>
        <v>0</v>
      </c>
      <c r="L626" s="189">
        <v>21</v>
      </c>
      <c r="M626" s="189">
        <f t="shared" si="45"/>
        <v>0</v>
      </c>
      <c r="N626" s="189">
        <v>0</v>
      </c>
      <c r="O626" s="189">
        <f t="shared" si="46"/>
        <v>0</v>
      </c>
      <c r="P626" s="189">
        <v>0</v>
      </c>
      <c r="Q626" s="189">
        <f t="shared" si="47"/>
        <v>0</v>
      </c>
      <c r="R626" s="189"/>
      <c r="S626" s="189" t="s">
        <v>240</v>
      </c>
      <c r="T626" s="190" t="s">
        <v>241</v>
      </c>
      <c r="U626" s="163">
        <v>0</v>
      </c>
      <c r="V626" s="163">
        <f t="shared" si="48"/>
        <v>0</v>
      </c>
      <c r="W626" s="163"/>
      <c r="X626" s="163" t="s">
        <v>100</v>
      </c>
      <c r="Y626" s="153"/>
      <c r="Z626" s="153"/>
      <c r="AA626" s="153"/>
      <c r="AB626" s="153"/>
      <c r="AC626" s="153"/>
      <c r="AD626" s="153"/>
      <c r="AE626" s="153"/>
      <c r="AF626" s="153"/>
      <c r="AG626" s="153" t="s">
        <v>101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</row>
    <row r="627" spans="1:60" outlineLevel="1" x14ac:dyDescent="0.2">
      <c r="A627" s="184">
        <v>236</v>
      </c>
      <c r="B627" s="185" t="s">
        <v>670</v>
      </c>
      <c r="C627" s="195" t="s">
        <v>671</v>
      </c>
      <c r="D627" s="186" t="s">
        <v>283</v>
      </c>
      <c r="E627" s="187">
        <v>1</v>
      </c>
      <c r="F627" s="188"/>
      <c r="G627" s="189">
        <f t="shared" si="42"/>
        <v>0</v>
      </c>
      <c r="H627" s="188"/>
      <c r="I627" s="189">
        <f t="shared" si="43"/>
        <v>0</v>
      </c>
      <c r="J627" s="188"/>
      <c r="K627" s="189">
        <f t="shared" si="44"/>
        <v>0</v>
      </c>
      <c r="L627" s="189">
        <v>21</v>
      </c>
      <c r="M627" s="189">
        <f t="shared" si="45"/>
        <v>0</v>
      </c>
      <c r="N627" s="189">
        <v>0</v>
      </c>
      <c r="O627" s="189">
        <f t="shared" si="46"/>
        <v>0</v>
      </c>
      <c r="P627" s="189">
        <v>0</v>
      </c>
      <c r="Q627" s="189">
        <f t="shared" si="47"/>
        <v>0</v>
      </c>
      <c r="R627" s="189"/>
      <c r="S627" s="189" t="s">
        <v>240</v>
      </c>
      <c r="T627" s="190" t="s">
        <v>241</v>
      </c>
      <c r="U627" s="163">
        <v>0</v>
      </c>
      <c r="V627" s="163">
        <f t="shared" si="48"/>
        <v>0</v>
      </c>
      <c r="W627" s="163"/>
      <c r="X627" s="163" t="s">
        <v>100</v>
      </c>
      <c r="Y627" s="153"/>
      <c r="Z627" s="153"/>
      <c r="AA627" s="153"/>
      <c r="AB627" s="153"/>
      <c r="AC627" s="153"/>
      <c r="AD627" s="153"/>
      <c r="AE627" s="153"/>
      <c r="AF627" s="153"/>
      <c r="AG627" s="153" t="s">
        <v>101</v>
      </c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</row>
    <row r="628" spans="1:60" outlineLevel="1" x14ac:dyDescent="0.2">
      <c r="A628" s="184">
        <v>237</v>
      </c>
      <c r="B628" s="185" t="s">
        <v>672</v>
      </c>
      <c r="C628" s="195" t="s">
        <v>673</v>
      </c>
      <c r="D628" s="186" t="s">
        <v>283</v>
      </c>
      <c r="E628" s="187">
        <v>1</v>
      </c>
      <c r="F628" s="188"/>
      <c r="G628" s="189">
        <f t="shared" si="42"/>
        <v>0</v>
      </c>
      <c r="H628" s="188"/>
      <c r="I628" s="189">
        <f t="shared" si="43"/>
        <v>0</v>
      </c>
      <c r="J628" s="188"/>
      <c r="K628" s="189">
        <f t="shared" si="44"/>
        <v>0</v>
      </c>
      <c r="L628" s="189">
        <v>21</v>
      </c>
      <c r="M628" s="189">
        <f t="shared" si="45"/>
        <v>0</v>
      </c>
      <c r="N628" s="189">
        <v>0</v>
      </c>
      <c r="O628" s="189">
        <f t="shared" si="46"/>
        <v>0</v>
      </c>
      <c r="P628" s="189">
        <v>0</v>
      </c>
      <c r="Q628" s="189">
        <f t="shared" si="47"/>
        <v>0</v>
      </c>
      <c r="R628" s="189"/>
      <c r="S628" s="189" t="s">
        <v>240</v>
      </c>
      <c r="T628" s="190" t="s">
        <v>241</v>
      </c>
      <c r="U628" s="163">
        <v>0</v>
      </c>
      <c r="V628" s="163">
        <f t="shared" si="48"/>
        <v>0</v>
      </c>
      <c r="W628" s="163"/>
      <c r="X628" s="163" t="s">
        <v>100</v>
      </c>
      <c r="Y628" s="153"/>
      <c r="Z628" s="153"/>
      <c r="AA628" s="153"/>
      <c r="AB628" s="153"/>
      <c r="AC628" s="153"/>
      <c r="AD628" s="153"/>
      <c r="AE628" s="153"/>
      <c r="AF628" s="153"/>
      <c r="AG628" s="153" t="s">
        <v>101</v>
      </c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</row>
    <row r="629" spans="1:60" outlineLevel="1" x14ac:dyDescent="0.2">
      <c r="A629" s="184">
        <v>238</v>
      </c>
      <c r="B629" s="185" t="s">
        <v>674</v>
      </c>
      <c r="C629" s="195" t="s">
        <v>675</v>
      </c>
      <c r="D629" s="186" t="s">
        <v>283</v>
      </c>
      <c r="E629" s="187">
        <v>1</v>
      </c>
      <c r="F629" s="188"/>
      <c r="G629" s="189">
        <f t="shared" si="42"/>
        <v>0</v>
      </c>
      <c r="H629" s="188"/>
      <c r="I629" s="189">
        <f t="shared" si="43"/>
        <v>0</v>
      </c>
      <c r="J629" s="188"/>
      <c r="K629" s="189">
        <f t="shared" si="44"/>
        <v>0</v>
      </c>
      <c r="L629" s="189">
        <v>21</v>
      </c>
      <c r="M629" s="189">
        <f t="shared" si="45"/>
        <v>0</v>
      </c>
      <c r="N629" s="189">
        <v>0</v>
      </c>
      <c r="O629" s="189">
        <f t="shared" si="46"/>
        <v>0</v>
      </c>
      <c r="P629" s="189">
        <v>0</v>
      </c>
      <c r="Q629" s="189">
        <f t="shared" si="47"/>
        <v>0</v>
      </c>
      <c r="R629" s="189"/>
      <c r="S629" s="189" t="s">
        <v>240</v>
      </c>
      <c r="T629" s="190" t="s">
        <v>241</v>
      </c>
      <c r="U629" s="163">
        <v>0</v>
      </c>
      <c r="V629" s="163">
        <f t="shared" si="48"/>
        <v>0</v>
      </c>
      <c r="W629" s="163"/>
      <c r="X629" s="163" t="s">
        <v>100</v>
      </c>
      <c r="Y629" s="153"/>
      <c r="Z629" s="153"/>
      <c r="AA629" s="153"/>
      <c r="AB629" s="153"/>
      <c r="AC629" s="153"/>
      <c r="AD629" s="153"/>
      <c r="AE629" s="153"/>
      <c r="AF629" s="153"/>
      <c r="AG629" s="153" t="s">
        <v>101</v>
      </c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</row>
    <row r="630" spans="1:60" outlineLevel="1" x14ac:dyDescent="0.2">
      <c r="A630" s="184">
        <v>239</v>
      </c>
      <c r="B630" s="185" t="s">
        <v>676</v>
      </c>
      <c r="C630" s="195" t="s">
        <v>677</v>
      </c>
      <c r="D630" s="186" t="s">
        <v>283</v>
      </c>
      <c r="E630" s="187">
        <v>1</v>
      </c>
      <c r="F630" s="188"/>
      <c r="G630" s="189">
        <f t="shared" si="42"/>
        <v>0</v>
      </c>
      <c r="H630" s="188"/>
      <c r="I630" s="189">
        <f t="shared" si="43"/>
        <v>0</v>
      </c>
      <c r="J630" s="188"/>
      <c r="K630" s="189">
        <f t="shared" si="44"/>
        <v>0</v>
      </c>
      <c r="L630" s="189">
        <v>21</v>
      </c>
      <c r="M630" s="189">
        <f t="shared" si="45"/>
        <v>0</v>
      </c>
      <c r="N630" s="189">
        <v>0</v>
      </c>
      <c r="O630" s="189">
        <f t="shared" si="46"/>
        <v>0</v>
      </c>
      <c r="P630" s="189">
        <v>0</v>
      </c>
      <c r="Q630" s="189">
        <f t="shared" si="47"/>
        <v>0</v>
      </c>
      <c r="R630" s="189"/>
      <c r="S630" s="189" t="s">
        <v>240</v>
      </c>
      <c r="T630" s="190" t="s">
        <v>241</v>
      </c>
      <c r="U630" s="163">
        <v>0</v>
      </c>
      <c r="V630" s="163">
        <f t="shared" si="48"/>
        <v>0</v>
      </c>
      <c r="W630" s="163"/>
      <c r="X630" s="163" t="s">
        <v>100</v>
      </c>
      <c r="Y630" s="153"/>
      <c r="Z630" s="153"/>
      <c r="AA630" s="153"/>
      <c r="AB630" s="153"/>
      <c r="AC630" s="153"/>
      <c r="AD630" s="153"/>
      <c r="AE630" s="153"/>
      <c r="AF630" s="153"/>
      <c r="AG630" s="153" t="s">
        <v>101</v>
      </c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53"/>
      <c r="BB630" s="153"/>
      <c r="BC630" s="153"/>
      <c r="BD630" s="153"/>
      <c r="BE630" s="153"/>
      <c r="BF630" s="153"/>
      <c r="BG630" s="153"/>
      <c r="BH630" s="153"/>
    </row>
    <row r="631" spans="1:60" outlineLevel="1" x14ac:dyDescent="0.2">
      <c r="A631" s="177">
        <v>240</v>
      </c>
      <c r="B631" s="178" t="s">
        <v>678</v>
      </c>
      <c r="C631" s="196" t="s">
        <v>679</v>
      </c>
      <c r="D631" s="179" t="s">
        <v>283</v>
      </c>
      <c r="E631" s="180">
        <v>2</v>
      </c>
      <c r="F631" s="181"/>
      <c r="G631" s="182">
        <f t="shared" si="42"/>
        <v>0</v>
      </c>
      <c r="H631" s="181"/>
      <c r="I631" s="182">
        <f t="shared" si="43"/>
        <v>0</v>
      </c>
      <c r="J631" s="181"/>
      <c r="K631" s="182">
        <f t="shared" si="44"/>
        <v>0</v>
      </c>
      <c r="L631" s="182">
        <v>21</v>
      </c>
      <c r="M631" s="182">
        <f t="shared" si="45"/>
        <v>0</v>
      </c>
      <c r="N631" s="182">
        <v>0</v>
      </c>
      <c r="O631" s="182">
        <f t="shared" si="46"/>
        <v>0</v>
      </c>
      <c r="P631" s="182">
        <v>0</v>
      </c>
      <c r="Q631" s="182">
        <f t="shared" si="47"/>
        <v>0</v>
      </c>
      <c r="R631" s="182"/>
      <c r="S631" s="182" t="s">
        <v>240</v>
      </c>
      <c r="T631" s="183" t="s">
        <v>241</v>
      </c>
      <c r="U631" s="163">
        <v>0</v>
      </c>
      <c r="V631" s="163">
        <f t="shared" si="48"/>
        <v>0</v>
      </c>
      <c r="W631" s="163"/>
      <c r="X631" s="163" t="s">
        <v>100</v>
      </c>
      <c r="Y631" s="153"/>
      <c r="Z631" s="153"/>
      <c r="AA631" s="153"/>
      <c r="AB631" s="153"/>
      <c r="AC631" s="153"/>
      <c r="AD631" s="153"/>
      <c r="AE631" s="153"/>
      <c r="AF631" s="153"/>
      <c r="AG631" s="153" t="s">
        <v>101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</row>
    <row r="632" spans="1:60" outlineLevel="1" x14ac:dyDescent="0.2">
      <c r="A632" s="160"/>
      <c r="B632" s="161"/>
      <c r="C632" s="262" t="s">
        <v>294</v>
      </c>
      <c r="D632" s="263"/>
      <c r="E632" s="263"/>
      <c r="F632" s="263"/>
      <c r="G632" s="263"/>
      <c r="H632" s="163"/>
      <c r="I632" s="163"/>
      <c r="J632" s="163"/>
      <c r="K632" s="163"/>
      <c r="L632" s="163"/>
      <c r="M632" s="163"/>
      <c r="N632" s="163"/>
      <c r="O632" s="163"/>
      <c r="P632" s="163"/>
      <c r="Q632" s="163"/>
      <c r="R632" s="163"/>
      <c r="S632" s="163"/>
      <c r="T632" s="163"/>
      <c r="U632" s="163"/>
      <c r="V632" s="163"/>
      <c r="W632" s="163"/>
      <c r="X632" s="163"/>
      <c r="Y632" s="153"/>
      <c r="Z632" s="153"/>
      <c r="AA632" s="153"/>
      <c r="AB632" s="153"/>
      <c r="AC632" s="153"/>
      <c r="AD632" s="153"/>
      <c r="AE632" s="153"/>
      <c r="AF632" s="153"/>
      <c r="AG632" s="153" t="s">
        <v>107</v>
      </c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</row>
    <row r="633" spans="1:60" outlineLevel="1" x14ac:dyDescent="0.2">
      <c r="A633" s="160"/>
      <c r="B633" s="161"/>
      <c r="C633" s="260" t="s">
        <v>295</v>
      </c>
      <c r="D633" s="261"/>
      <c r="E633" s="261"/>
      <c r="F633" s="261"/>
      <c r="G633" s="261"/>
      <c r="H633" s="163"/>
      <c r="I633" s="163"/>
      <c r="J633" s="163"/>
      <c r="K633" s="163"/>
      <c r="L633" s="163"/>
      <c r="M633" s="163"/>
      <c r="N633" s="163"/>
      <c r="O633" s="163"/>
      <c r="P633" s="163"/>
      <c r="Q633" s="163"/>
      <c r="R633" s="163"/>
      <c r="S633" s="163"/>
      <c r="T633" s="163"/>
      <c r="U633" s="163"/>
      <c r="V633" s="163"/>
      <c r="W633" s="163"/>
      <c r="X633" s="163"/>
      <c r="Y633" s="153"/>
      <c r="Z633" s="153"/>
      <c r="AA633" s="153"/>
      <c r="AB633" s="153"/>
      <c r="AC633" s="153"/>
      <c r="AD633" s="153"/>
      <c r="AE633" s="153"/>
      <c r="AF633" s="153"/>
      <c r="AG633" s="153" t="s">
        <v>107</v>
      </c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53"/>
      <c r="BB633" s="153"/>
      <c r="BC633" s="153"/>
      <c r="BD633" s="153"/>
      <c r="BE633" s="153"/>
      <c r="BF633" s="153"/>
      <c r="BG633" s="153"/>
      <c r="BH633" s="153"/>
    </row>
    <row r="634" spans="1:60" outlineLevel="1" x14ac:dyDescent="0.2">
      <c r="A634" s="160"/>
      <c r="B634" s="161"/>
      <c r="C634" s="260" t="s">
        <v>296</v>
      </c>
      <c r="D634" s="261"/>
      <c r="E634" s="261"/>
      <c r="F634" s="261"/>
      <c r="G634" s="261"/>
      <c r="H634" s="163"/>
      <c r="I634" s="163"/>
      <c r="J634" s="163"/>
      <c r="K634" s="163"/>
      <c r="L634" s="163"/>
      <c r="M634" s="163"/>
      <c r="N634" s="163"/>
      <c r="O634" s="163"/>
      <c r="P634" s="163"/>
      <c r="Q634" s="163"/>
      <c r="R634" s="163"/>
      <c r="S634" s="163"/>
      <c r="T634" s="163"/>
      <c r="U634" s="163"/>
      <c r="V634" s="163"/>
      <c r="W634" s="163"/>
      <c r="X634" s="163"/>
      <c r="Y634" s="153"/>
      <c r="Z634" s="153"/>
      <c r="AA634" s="153"/>
      <c r="AB634" s="153"/>
      <c r="AC634" s="153"/>
      <c r="AD634" s="153"/>
      <c r="AE634" s="153"/>
      <c r="AF634" s="153"/>
      <c r="AG634" s="153" t="s">
        <v>107</v>
      </c>
      <c r="AH634" s="153"/>
      <c r="AI634" s="153"/>
      <c r="AJ634" s="153"/>
      <c r="AK634" s="153"/>
      <c r="AL634" s="153"/>
      <c r="AM634" s="153"/>
      <c r="AN634" s="153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3"/>
      <c r="BB634" s="153"/>
      <c r="BC634" s="153"/>
      <c r="BD634" s="153"/>
      <c r="BE634" s="153"/>
      <c r="BF634" s="153"/>
      <c r="BG634" s="153"/>
      <c r="BH634" s="153"/>
    </row>
    <row r="635" spans="1:60" ht="22.5" outlineLevel="1" x14ac:dyDescent="0.2">
      <c r="A635" s="160"/>
      <c r="B635" s="161"/>
      <c r="C635" s="260" t="s">
        <v>803</v>
      </c>
      <c r="D635" s="261"/>
      <c r="E635" s="261"/>
      <c r="F635" s="261"/>
      <c r="G635" s="261"/>
      <c r="H635" s="163"/>
      <c r="I635" s="163"/>
      <c r="J635" s="163"/>
      <c r="K635" s="163"/>
      <c r="L635" s="163"/>
      <c r="M635" s="163"/>
      <c r="N635" s="163"/>
      <c r="O635" s="163"/>
      <c r="P635" s="163"/>
      <c r="Q635" s="163"/>
      <c r="R635" s="163"/>
      <c r="S635" s="163"/>
      <c r="T635" s="163"/>
      <c r="U635" s="163"/>
      <c r="V635" s="163"/>
      <c r="W635" s="163"/>
      <c r="X635" s="163"/>
      <c r="Y635" s="153"/>
      <c r="Z635" s="153"/>
      <c r="AA635" s="153"/>
      <c r="AB635" s="153"/>
      <c r="AC635" s="153"/>
      <c r="AD635" s="153"/>
      <c r="AE635" s="153"/>
      <c r="AF635" s="153"/>
      <c r="AG635" s="153" t="s">
        <v>107</v>
      </c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91" t="str">
        <f>C635</f>
        <v>Uzavírání (vyvažovací kuželka DN 65-400 je tlakově vyvážená).    Max. pracovní teplota: 120 °C. PN16 se samotěsnícími měřícími vsuvkami,</v>
      </c>
      <c r="BB635" s="153"/>
      <c r="BC635" s="153"/>
      <c r="BD635" s="153"/>
      <c r="BE635" s="153"/>
      <c r="BF635" s="153"/>
      <c r="BG635" s="153"/>
      <c r="BH635" s="153"/>
    </row>
    <row r="636" spans="1:60" outlineLevel="1" x14ac:dyDescent="0.2">
      <c r="A636" s="160"/>
      <c r="B636" s="161"/>
      <c r="C636" s="260" t="s">
        <v>680</v>
      </c>
      <c r="D636" s="261"/>
      <c r="E636" s="261"/>
      <c r="F636" s="261"/>
      <c r="G636" s="261"/>
      <c r="H636" s="163"/>
      <c r="I636" s="163"/>
      <c r="J636" s="163"/>
      <c r="K636" s="163"/>
      <c r="L636" s="163"/>
      <c r="M636" s="163"/>
      <c r="N636" s="163"/>
      <c r="O636" s="163"/>
      <c r="P636" s="163"/>
      <c r="Q636" s="163"/>
      <c r="R636" s="163"/>
      <c r="S636" s="163"/>
      <c r="T636" s="163"/>
      <c r="U636" s="163"/>
      <c r="V636" s="163"/>
      <c r="W636" s="163"/>
      <c r="X636" s="163"/>
      <c r="Y636" s="153"/>
      <c r="Z636" s="153"/>
      <c r="AA636" s="153"/>
      <c r="AB636" s="153"/>
      <c r="AC636" s="153"/>
      <c r="AD636" s="153"/>
      <c r="AE636" s="153"/>
      <c r="AF636" s="153"/>
      <c r="AG636" s="153" t="s">
        <v>107</v>
      </c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</row>
    <row r="637" spans="1:60" outlineLevel="1" x14ac:dyDescent="0.2">
      <c r="A637" s="160"/>
      <c r="B637" s="161"/>
      <c r="C637" s="260" t="s">
        <v>300</v>
      </c>
      <c r="D637" s="261"/>
      <c r="E637" s="261"/>
      <c r="F637" s="261"/>
      <c r="G637" s="261"/>
      <c r="H637" s="163"/>
      <c r="I637" s="163"/>
      <c r="J637" s="163"/>
      <c r="K637" s="163"/>
      <c r="L637" s="163"/>
      <c r="M637" s="163"/>
      <c r="N637" s="163"/>
      <c r="O637" s="163"/>
      <c r="P637" s="163"/>
      <c r="Q637" s="163"/>
      <c r="R637" s="163"/>
      <c r="S637" s="163"/>
      <c r="T637" s="163"/>
      <c r="U637" s="163"/>
      <c r="V637" s="163"/>
      <c r="W637" s="163"/>
      <c r="X637" s="163"/>
      <c r="Y637" s="153"/>
      <c r="Z637" s="153"/>
      <c r="AA637" s="153"/>
      <c r="AB637" s="153"/>
      <c r="AC637" s="153"/>
      <c r="AD637" s="153"/>
      <c r="AE637" s="153"/>
      <c r="AF637" s="153"/>
      <c r="AG637" s="153" t="s">
        <v>107</v>
      </c>
      <c r="AH637" s="153"/>
      <c r="AI637" s="153"/>
      <c r="AJ637" s="153"/>
      <c r="AK637" s="153"/>
      <c r="AL637" s="153"/>
      <c r="AM637" s="153"/>
      <c r="AN637" s="153"/>
      <c r="AO637" s="153"/>
      <c r="AP637" s="153"/>
      <c r="AQ637" s="153"/>
      <c r="AR637" s="153"/>
      <c r="AS637" s="153"/>
      <c r="AT637" s="153"/>
      <c r="AU637" s="153"/>
      <c r="AV637" s="153"/>
      <c r="AW637" s="153"/>
      <c r="AX637" s="153"/>
      <c r="AY637" s="153"/>
      <c r="AZ637" s="153"/>
      <c r="BA637" s="153"/>
      <c r="BB637" s="153"/>
      <c r="BC637" s="153"/>
      <c r="BD637" s="153"/>
      <c r="BE637" s="153"/>
      <c r="BF637" s="153"/>
      <c r="BG637" s="153"/>
      <c r="BH637" s="153"/>
    </row>
    <row r="638" spans="1:60" ht="22.5" outlineLevel="1" x14ac:dyDescent="0.2">
      <c r="A638" s="184">
        <v>241</v>
      </c>
      <c r="B638" s="185" t="s">
        <v>681</v>
      </c>
      <c r="C638" s="195" t="s">
        <v>682</v>
      </c>
      <c r="D638" s="186" t="s">
        <v>283</v>
      </c>
      <c r="E638" s="187">
        <v>2</v>
      </c>
      <c r="F638" s="188"/>
      <c r="G638" s="189">
        <f t="shared" ref="G638:G644" si="49">ROUND(E638*F638,2)</f>
        <v>0</v>
      </c>
      <c r="H638" s="188"/>
      <c r="I638" s="189">
        <f t="shared" ref="I638:I644" si="50">ROUND(E638*H638,2)</f>
        <v>0</v>
      </c>
      <c r="J638" s="188"/>
      <c r="K638" s="189">
        <f t="shared" ref="K638:K644" si="51">ROUND(E638*J638,2)</f>
        <v>0</v>
      </c>
      <c r="L638" s="189">
        <v>21</v>
      </c>
      <c r="M638" s="189">
        <f t="shared" ref="M638:M644" si="52">G638*(1+L638/100)</f>
        <v>0</v>
      </c>
      <c r="N638" s="189">
        <v>0</v>
      </c>
      <c r="O638" s="189">
        <f t="shared" ref="O638:O644" si="53">ROUND(E638*N638,2)</f>
        <v>0</v>
      </c>
      <c r="P638" s="189">
        <v>0</v>
      </c>
      <c r="Q638" s="189">
        <f t="shared" ref="Q638:Q644" si="54">ROUND(E638*P638,2)</f>
        <v>0</v>
      </c>
      <c r="R638" s="189"/>
      <c r="S638" s="189" t="s">
        <v>240</v>
      </c>
      <c r="T638" s="190" t="s">
        <v>241</v>
      </c>
      <c r="U638" s="163">
        <v>0</v>
      </c>
      <c r="V638" s="163">
        <f t="shared" ref="V638:V644" si="55">ROUND(E638*U638,2)</f>
        <v>0</v>
      </c>
      <c r="W638" s="163"/>
      <c r="X638" s="163" t="s">
        <v>100</v>
      </c>
      <c r="Y638" s="153"/>
      <c r="Z638" s="153"/>
      <c r="AA638" s="153"/>
      <c r="AB638" s="153"/>
      <c r="AC638" s="153"/>
      <c r="AD638" s="153"/>
      <c r="AE638" s="153"/>
      <c r="AF638" s="153"/>
      <c r="AG638" s="153" t="s">
        <v>101</v>
      </c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</row>
    <row r="639" spans="1:60" ht="22.5" outlineLevel="1" x14ac:dyDescent="0.2">
      <c r="A639" s="184">
        <v>242</v>
      </c>
      <c r="B639" s="185" t="s">
        <v>683</v>
      </c>
      <c r="C639" s="195" t="s">
        <v>684</v>
      </c>
      <c r="D639" s="186" t="s">
        <v>283</v>
      </c>
      <c r="E639" s="187">
        <v>5</v>
      </c>
      <c r="F639" s="188"/>
      <c r="G639" s="189">
        <f t="shared" si="49"/>
        <v>0</v>
      </c>
      <c r="H639" s="188"/>
      <c r="I639" s="189">
        <f t="shared" si="50"/>
        <v>0</v>
      </c>
      <c r="J639" s="188"/>
      <c r="K639" s="189">
        <f t="shared" si="51"/>
        <v>0</v>
      </c>
      <c r="L639" s="189">
        <v>21</v>
      </c>
      <c r="M639" s="189">
        <f t="shared" si="52"/>
        <v>0</v>
      </c>
      <c r="N639" s="189">
        <v>0</v>
      </c>
      <c r="O639" s="189">
        <f t="shared" si="53"/>
        <v>0</v>
      </c>
      <c r="P639" s="189">
        <v>0</v>
      </c>
      <c r="Q639" s="189">
        <f t="shared" si="54"/>
        <v>0</v>
      </c>
      <c r="R639" s="189"/>
      <c r="S639" s="189" t="s">
        <v>240</v>
      </c>
      <c r="T639" s="190" t="s">
        <v>241</v>
      </c>
      <c r="U639" s="163">
        <v>0</v>
      </c>
      <c r="V639" s="163">
        <f t="shared" si="55"/>
        <v>0</v>
      </c>
      <c r="W639" s="163"/>
      <c r="X639" s="163" t="s">
        <v>100</v>
      </c>
      <c r="Y639" s="153"/>
      <c r="Z639" s="153"/>
      <c r="AA639" s="153"/>
      <c r="AB639" s="153"/>
      <c r="AC639" s="153"/>
      <c r="AD639" s="153"/>
      <c r="AE639" s="153"/>
      <c r="AF639" s="153"/>
      <c r="AG639" s="153" t="s">
        <v>101</v>
      </c>
      <c r="AH639" s="153"/>
      <c r="AI639" s="153"/>
      <c r="AJ639" s="153"/>
      <c r="AK639" s="153"/>
      <c r="AL639" s="153"/>
      <c r="AM639" s="153"/>
      <c r="AN639" s="153"/>
      <c r="AO639" s="153"/>
      <c r="AP639" s="153"/>
      <c r="AQ639" s="153"/>
      <c r="AR639" s="153"/>
      <c r="AS639" s="153"/>
      <c r="AT639" s="153"/>
      <c r="AU639" s="153"/>
      <c r="AV639" s="153"/>
      <c r="AW639" s="153"/>
      <c r="AX639" s="153"/>
      <c r="AY639" s="153"/>
      <c r="AZ639" s="153"/>
      <c r="BA639" s="153"/>
      <c r="BB639" s="153"/>
      <c r="BC639" s="153"/>
      <c r="BD639" s="153"/>
      <c r="BE639" s="153"/>
      <c r="BF639" s="153"/>
      <c r="BG639" s="153"/>
      <c r="BH639" s="153"/>
    </row>
    <row r="640" spans="1:60" outlineLevel="1" x14ac:dyDescent="0.2">
      <c r="A640" s="184">
        <v>243</v>
      </c>
      <c r="B640" s="185" t="s">
        <v>685</v>
      </c>
      <c r="C640" s="195" t="s">
        <v>686</v>
      </c>
      <c r="D640" s="186" t="s">
        <v>283</v>
      </c>
      <c r="E640" s="187">
        <v>4</v>
      </c>
      <c r="F640" s="188"/>
      <c r="G640" s="189">
        <f t="shared" si="49"/>
        <v>0</v>
      </c>
      <c r="H640" s="188"/>
      <c r="I640" s="189">
        <f t="shared" si="50"/>
        <v>0</v>
      </c>
      <c r="J640" s="188"/>
      <c r="K640" s="189">
        <f t="shared" si="51"/>
        <v>0</v>
      </c>
      <c r="L640" s="189">
        <v>21</v>
      </c>
      <c r="M640" s="189">
        <f t="shared" si="52"/>
        <v>0</v>
      </c>
      <c r="N640" s="189">
        <v>0</v>
      </c>
      <c r="O640" s="189">
        <f t="shared" si="53"/>
        <v>0</v>
      </c>
      <c r="P640" s="189">
        <v>0</v>
      </c>
      <c r="Q640" s="189">
        <f t="shared" si="54"/>
        <v>0</v>
      </c>
      <c r="R640" s="189"/>
      <c r="S640" s="189" t="s">
        <v>240</v>
      </c>
      <c r="T640" s="190" t="s">
        <v>241</v>
      </c>
      <c r="U640" s="163">
        <v>0</v>
      </c>
      <c r="V640" s="163">
        <f t="shared" si="55"/>
        <v>0</v>
      </c>
      <c r="W640" s="163"/>
      <c r="X640" s="163" t="s">
        <v>100</v>
      </c>
      <c r="Y640" s="153"/>
      <c r="Z640" s="153"/>
      <c r="AA640" s="153"/>
      <c r="AB640" s="153"/>
      <c r="AC640" s="153"/>
      <c r="AD640" s="153"/>
      <c r="AE640" s="153"/>
      <c r="AF640" s="153"/>
      <c r="AG640" s="153" t="s">
        <v>101</v>
      </c>
      <c r="AH640" s="153"/>
      <c r="AI640" s="153"/>
      <c r="AJ640" s="153"/>
      <c r="AK640" s="153"/>
      <c r="AL640" s="153"/>
      <c r="AM640" s="153"/>
      <c r="AN640" s="153"/>
      <c r="AO640" s="153"/>
      <c r="AP640" s="153"/>
      <c r="AQ640" s="153"/>
      <c r="AR640" s="153"/>
      <c r="AS640" s="153"/>
      <c r="AT640" s="153"/>
      <c r="AU640" s="153"/>
      <c r="AV640" s="153"/>
      <c r="AW640" s="153"/>
      <c r="AX640" s="153"/>
      <c r="AY640" s="153"/>
      <c r="AZ640" s="153"/>
      <c r="BA640" s="153"/>
      <c r="BB640" s="153"/>
      <c r="BC640" s="153"/>
      <c r="BD640" s="153"/>
      <c r="BE640" s="153"/>
      <c r="BF640" s="153"/>
      <c r="BG640" s="153"/>
      <c r="BH640" s="153"/>
    </row>
    <row r="641" spans="1:60" outlineLevel="1" x14ac:dyDescent="0.2">
      <c r="A641" s="184">
        <v>244</v>
      </c>
      <c r="B641" s="185" t="s">
        <v>687</v>
      </c>
      <c r="C641" s="195" t="s">
        <v>688</v>
      </c>
      <c r="D641" s="186" t="s">
        <v>283</v>
      </c>
      <c r="E641" s="187">
        <v>4</v>
      </c>
      <c r="F641" s="188"/>
      <c r="G641" s="189">
        <f t="shared" si="49"/>
        <v>0</v>
      </c>
      <c r="H641" s="188"/>
      <c r="I641" s="189">
        <f t="shared" si="50"/>
        <v>0</v>
      </c>
      <c r="J641" s="188"/>
      <c r="K641" s="189">
        <f t="shared" si="51"/>
        <v>0</v>
      </c>
      <c r="L641" s="189">
        <v>21</v>
      </c>
      <c r="M641" s="189">
        <f t="shared" si="52"/>
        <v>0</v>
      </c>
      <c r="N641" s="189">
        <v>0</v>
      </c>
      <c r="O641" s="189">
        <f t="shared" si="53"/>
        <v>0</v>
      </c>
      <c r="P641" s="189">
        <v>0</v>
      </c>
      <c r="Q641" s="189">
        <f t="shared" si="54"/>
        <v>0</v>
      </c>
      <c r="R641" s="189"/>
      <c r="S641" s="189" t="s">
        <v>240</v>
      </c>
      <c r="T641" s="190" t="s">
        <v>241</v>
      </c>
      <c r="U641" s="163">
        <v>0</v>
      </c>
      <c r="V641" s="163">
        <f t="shared" si="55"/>
        <v>0</v>
      </c>
      <c r="W641" s="163"/>
      <c r="X641" s="163" t="s">
        <v>100</v>
      </c>
      <c r="Y641" s="153"/>
      <c r="Z641" s="153"/>
      <c r="AA641" s="153"/>
      <c r="AB641" s="153"/>
      <c r="AC641" s="153"/>
      <c r="AD641" s="153"/>
      <c r="AE641" s="153"/>
      <c r="AF641" s="153"/>
      <c r="AG641" s="153" t="s">
        <v>101</v>
      </c>
      <c r="AH641" s="153"/>
      <c r="AI641" s="153"/>
      <c r="AJ641" s="153"/>
      <c r="AK641" s="153"/>
      <c r="AL641" s="153"/>
      <c r="AM641" s="153"/>
      <c r="AN641" s="153"/>
      <c r="AO641" s="153"/>
      <c r="AP641" s="153"/>
      <c r="AQ641" s="153"/>
      <c r="AR641" s="153"/>
      <c r="AS641" s="153"/>
      <c r="AT641" s="153"/>
      <c r="AU641" s="153"/>
      <c r="AV641" s="153"/>
      <c r="AW641" s="153"/>
      <c r="AX641" s="153"/>
      <c r="AY641" s="153"/>
      <c r="AZ641" s="153"/>
      <c r="BA641" s="153"/>
      <c r="BB641" s="153"/>
      <c r="BC641" s="153"/>
      <c r="BD641" s="153"/>
      <c r="BE641" s="153"/>
      <c r="BF641" s="153"/>
      <c r="BG641" s="153"/>
      <c r="BH641" s="153"/>
    </row>
    <row r="642" spans="1:60" outlineLevel="1" x14ac:dyDescent="0.2">
      <c r="A642" s="184">
        <v>245</v>
      </c>
      <c r="B642" s="185" t="s">
        <v>689</v>
      </c>
      <c r="C642" s="195" t="s">
        <v>690</v>
      </c>
      <c r="D642" s="186" t="s">
        <v>283</v>
      </c>
      <c r="E642" s="187">
        <v>2</v>
      </c>
      <c r="F642" s="188"/>
      <c r="G642" s="189">
        <f t="shared" si="49"/>
        <v>0</v>
      </c>
      <c r="H642" s="188"/>
      <c r="I642" s="189">
        <f t="shared" si="50"/>
        <v>0</v>
      </c>
      <c r="J642" s="188"/>
      <c r="K642" s="189">
        <f t="shared" si="51"/>
        <v>0</v>
      </c>
      <c r="L642" s="189">
        <v>21</v>
      </c>
      <c r="M642" s="189">
        <f t="shared" si="52"/>
        <v>0</v>
      </c>
      <c r="N642" s="189">
        <v>0</v>
      </c>
      <c r="O642" s="189">
        <f t="shared" si="53"/>
        <v>0</v>
      </c>
      <c r="P642" s="189">
        <v>0</v>
      </c>
      <c r="Q642" s="189">
        <f t="shared" si="54"/>
        <v>0</v>
      </c>
      <c r="R642" s="189"/>
      <c r="S642" s="189" t="s">
        <v>240</v>
      </c>
      <c r="T642" s="190" t="s">
        <v>241</v>
      </c>
      <c r="U642" s="163">
        <v>0</v>
      </c>
      <c r="V642" s="163">
        <f t="shared" si="55"/>
        <v>0</v>
      </c>
      <c r="W642" s="163"/>
      <c r="X642" s="163" t="s">
        <v>100</v>
      </c>
      <c r="Y642" s="153"/>
      <c r="Z642" s="153"/>
      <c r="AA642" s="153"/>
      <c r="AB642" s="153"/>
      <c r="AC642" s="153"/>
      <c r="AD642" s="153"/>
      <c r="AE642" s="153"/>
      <c r="AF642" s="153"/>
      <c r="AG642" s="153" t="s">
        <v>101</v>
      </c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</row>
    <row r="643" spans="1:60" ht="22.5" outlineLevel="1" x14ac:dyDescent="0.2">
      <c r="A643" s="184">
        <v>246</v>
      </c>
      <c r="B643" s="185" t="s">
        <v>691</v>
      </c>
      <c r="C643" s="195" t="s">
        <v>692</v>
      </c>
      <c r="D643" s="186" t="s">
        <v>283</v>
      </c>
      <c r="E643" s="187">
        <v>2</v>
      </c>
      <c r="F643" s="188"/>
      <c r="G643" s="189">
        <f t="shared" si="49"/>
        <v>0</v>
      </c>
      <c r="H643" s="188"/>
      <c r="I643" s="189">
        <f t="shared" si="50"/>
        <v>0</v>
      </c>
      <c r="J643" s="188"/>
      <c r="K643" s="189">
        <f t="shared" si="51"/>
        <v>0</v>
      </c>
      <c r="L643" s="189">
        <v>21</v>
      </c>
      <c r="M643" s="189">
        <f t="shared" si="52"/>
        <v>0</v>
      </c>
      <c r="N643" s="189">
        <v>0</v>
      </c>
      <c r="O643" s="189">
        <f t="shared" si="53"/>
        <v>0</v>
      </c>
      <c r="P643" s="189">
        <v>0</v>
      </c>
      <c r="Q643" s="189">
        <f t="shared" si="54"/>
        <v>0</v>
      </c>
      <c r="R643" s="189"/>
      <c r="S643" s="189" t="s">
        <v>240</v>
      </c>
      <c r="T643" s="190" t="s">
        <v>241</v>
      </c>
      <c r="U643" s="163">
        <v>0</v>
      </c>
      <c r="V643" s="163">
        <f t="shared" si="55"/>
        <v>0</v>
      </c>
      <c r="W643" s="163"/>
      <c r="X643" s="163" t="s">
        <v>100</v>
      </c>
      <c r="Y643" s="153"/>
      <c r="Z643" s="153"/>
      <c r="AA643" s="153"/>
      <c r="AB643" s="153"/>
      <c r="AC643" s="153"/>
      <c r="AD643" s="153"/>
      <c r="AE643" s="153"/>
      <c r="AF643" s="153"/>
      <c r="AG643" s="153" t="s">
        <v>101</v>
      </c>
      <c r="AH643" s="153"/>
      <c r="AI643" s="153"/>
      <c r="AJ643" s="153"/>
      <c r="AK643" s="153"/>
      <c r="AL643" s="153"/>
      <c r="AM643" s="153"/>
      <c r="AN643" s="153"/>
      <c r="AO643" s="153"/>
      <c r="AP643" s="153"/>
      <c r="AQ643" s="153"/>
      <c r="AR643" s="153"/>
      <c r="AS643" s="153"/>
      <c r="AT643" s="153"/>
      <c r="AU643" s="153"/>
      <c r="AV643" s="153"/>
      <c r="AW643" s="153"/>
      <c r="AX643" s="153"/>
      <c r="AY643" s="153"/>
      <c r="AZ643" s="153"/>
      <c r="BA643" s="153"/>
      <c r="BB643" s="153"/>
      <c r="BC643" s="153"/>
      <c r="BD643" s="153"/>
      <c r="BE643" s="153"/>
      <c r="BF643" s="153"/>
      <c r="BG643" s="153"/>
      <c r="BH643" s="153"/>
    </row>
    <row r="644" spans="1:60" ht="22.5" outlineLevel="1" x14ac:dyDescent="0.2">
      <c r="A644" s="177">
        <v>247</v>
      </c>
      <c r="B644" s="178" t="s">
        <v>693</v>
      </c>
      <c r="C644" s="196" t="s">
        <v>694</v>
      </c>
      <c r="D644" s="179" t="s">
        <v>283</v>
      </c>
      <c r="E644" s="180">
        <v>530</v>
      </c>
      <c r="F644" s="181"/>
      <c r="G644" s="182">
        <f t="shared" si="49"/>
        <v>0</v>
      </c>
      <c r="H644" s="181"/>
      <c r="I644" s="182">
        <f t="shared" si="50"/>
        <v>0</v>
      </c>
      <c r="J644" s="181"/>
      <c r="K644" s="182">
        <f t="shared" si="51"/>
        <v>0</v>
      </c>
      <c r="L644" s="182">
        <v>21</v>
      </c>
      <c r="M644" s="182">
        <f t="shared" si="52"/>
        <v>0</v>
      </c>
      <c r="N644" s="182">
        <v>0</v>
      </c>
      <c r="O644" s="182">
        <f t="shared" si="53"/>
        <v>0</v>
      </c>
      <c r="P644" s="182">
        <v>0</v>
      </c>
      <c r="Q644" s="182">
        <f t="shared" si="54"/>
        <v>0</v>
      </c>
      <c r="R644" s="182"/>
      <c r="S644" s="182" t="s">
        <v>240</v>
      </c>
      <c r="T644" s="183" t="s">
        <v>241</v>
      </c>
      <c r="U644" s="163">
        <v>0</v>
      </c>
      <c r="V644" s="163">
        <f t="shared" si="55"/>
        <v>0</v>
      </c>
      <c r="W644" s="163"/>
      <c r="X644" s="163" t="s">
        <v>100</v>
      </c>
      <c r="Y644" s="153"/>
      <c r="Z644" s="153"/>
      <c r="AA644" s="153"/>
      <c r="AB644" s="153"/>
      <c r="AC644" s="153"/>
      <c r="AD644" s="153"/>
      <c r="AE644" s="153"/>
      <c r="AF644" s="153"/>
      <c r="AG644" s="153" t="s">
        <v>101</v>
      </c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</row>
    <row r="645" spans="1:60" ht="45" outlineLevel="1" x14ac:dyDescent="0.2">
      <c r="A645" s="160"/>
      <c r="B645" s="161"/>
      <c r="C645" s="262" t="s">
        <v>804</v>
      </c>
      <c r="D645" s="263"/>
      <c r="E645" s="263"/>
      <c r="F645" s="263"/>
      <c r="G645" s="263"/>
      <c r="H645" s="163"/>
      <c r="I645" s="163"/>
      <c r="J645" s="163"/>
      <c r="K645" s="163"/>
      <c r="L645" s="163"/>
      <c r="M645" s="163"/>
      <c r="N645" s="163"/>
      <c r="O645" s="163"/>
      <c r="P645" s="163"/>
      <c r="Q645" s="163"/>
      <c r="R645" s="163"/>
      <c r="S645" s="163"/>
      <c r="T645" s="163"/>
      <c r="U645" s="163"/>
      <c r="V645" s="163"/>
      <c r="W645" s="163"/>
      <c r="X645" s="163"/>
      <c r="Y645" s="153"/>
      <c r="Z645" s="153"/>
      <c r="AA645" s="153"/>
      <c r="AB645" s="153"/>
      <c r="AC645" s="153"/>
      <c r="AD645" s="153"/>
      <c r="AE645" s="153"/>
      <c r="AF645" s="153"/>
      <c r="AG645" s="153" t="s">
        <v>107</v>
      </c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91" t="str">
        <f>C645</f>
        <v>S INTEGROVANÝMI VENTILY A KOUPELNOVÉ ŽEBŘÍKY, S AUTOMATICKÝM OMEZENÍM PRŮTOKU.  U OTOPNÝCH TĚLES S INTEGROVANÝMI VENTILY POUŽIT JAKO PŘIPOJOVACÍ ARMATURA.ORANZOVÁ KRYTKA. ROZTEČ PŘIPOJENÍ 50mm. FUNKCE: REGULACE, OMEZENÍ PRŮTOKU, UZAVÍRÁNÍ, VYPOUŠTĚNÍ A NAPOUŠTĚNÍ , PN10, Tmax=120°C, S KRYTKOU 90°C, PRUTOK NASTAVENÍ 10-150l/h.  Dpmin: 10 kPa pro 10-100l/h.   Dpmin:15 kPa pro 100-150l/h,</v>
      </c>
      <c r="BB645" s="153"/>
      <c r="BC645" s="153"/>
      <c r="BD645" s="153"/>
      <c r="BE645" s="153"/>
      <c r="BF645" s="153"/>
      <c r="BG645" s="153"/>
      <c r="BH645" s="153"/>
    </row>
    <row r="646" spans="1:60" outlineLevel="1" x14ac:dyDescent="0.2">
      <c r="A646" s="160"/>
      <c r="B646" s="161"/>
      <c r="C646" s="260" t="s">
        <v>695</v>
      </c>
      <c r="D646" s="261"/>
      <c r="E646" s="261"/>
      <c r="F646" s="261"/>
      <c r="G646" s="261"/>
      <c r="H646" s="163"/>
      <c r="I646" s="163"/>
      <c r="J646" s="163"/>
      <c r="K646" s="163"/>
      <c r="L646" s="163"/>
      <c r="M646" s="163"/>
      <c r="N646" s="163"/>
      <c r="O646" s="163"/>
      <c r="P646" s="163"/>
      <c r="Q646" s="163"/>
      <c r="R646" s="163"/>
      <c r="S646" s="163"/>
      <c r="T646" s="163"/>
      <c r="U646" s="163"/>
      <c r="V646" s="163"/>
      <c r="W646" s="163"/>
      <c r="X646" s="163"/>
      <c r="Y646" s="153"/>
      <c r="Z646" s="153"/>
      <c r="AA646" s="153"/>
      <c r="AB646" s="153"/>
      <c r="AC646" s="153"/>
      <c r="AD646" s="153"/>
      <c r="AE646" s="153"/>
      <c r="AF646" s="153"/>
      <c r="AG646" s="153" t="s">
        <v>107</v>
      </c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53"/>
      <c r="BB646" s="153"/>
      <c r="BC646" s="153"/>
      <c r="BD646" s="153"/>
      <c r="BE646" s="153"/>
      <c r="BF646" s="153"/>
      <c r="BG646" s="153"/>
      <c r="BH646" s="153"/>
    </row>
    <row r="647" spans="1:60" ht="22.5" outlineLevel="1" x14ac:dyDescent="0.2">
      <c r="A647" s="177">
        <v>248</v>
      </c>
      <c r="B647" s="178" t="s">
        <v>696</v>
      </c>
      <c r="C647" s="196" t="s">
        <v>697</v>
      </c>
      <c r="D647" s="179" t="s">
        <v>283</v>
      </c>
      <c r="E647" s="180">
        <v>3</v>
      </c>
      <c r="F647" s="181"/>
      <c r="G647" s="182">
        <f>ROUND(E647*F647,2)</f>
        <v>0</v>
      </c>
      <c r="H647" s="181"/>
      <c r="I647" s="182">
        <f>ROUND(E647*H647,2)</f>
        <v>0</v>
      </c>
      <c r="J647" s="181"/>
      <c r="K647" s="182">
        <f>ROUND(E647*J647,2)</f>
        <v>0</v>
      </c>
      <c r="L647" s="182">
        <v>21</v>
      </c>
      <c r="M647" s="182">
        <f>G647*(1+L647/100)</f>
        <v>0</v>
      </c>
      <c r="N647" s="182">
        <v>0</v>
      </c>
      <c r="O647" s="182">
        <f>ROUND(E647*N647,2)</f>
        <v>0</v>
      </c>
      <c r="P647" s="182">
        <v>0</v>
      </c>
      <c r="Q647" s="182">
        <f>ROUND(E647*P647,2)</f>
        <v>0</v>
      </c>
      <c r="R647" s="182"/>
      <c r="S647" s="182" t="s">
        <v>240</v>
      </c>
      <c r="T647" s="183" t="s">
        <v>241</v>
      </c>
      <c r="U647" s="163">
        <v>0</v>
      </c>
      <c r="V647" s="163">
        <f>ROUND(E647*U647,2)</f>
        <v>0</v>
      </c>
      <c r="W647" s="163"/>
      <c r="X647" s="163" t="s">
        <v>100</v>
      </c>
      <c r="Y647" s="153"/>
      <c r="Z647" s="153"/>
      <c r="AA647" s="153"/>
      <c r="AB647" s="153"/>
      <c r="AC647" s="153"/>
      <c r="AD647" s="153"/>
      <c r="AE647" s="153"/>
      <c r="AF647" s="153"/>
      <c r="AG647" s="153" t="s">
        <v>101</v>
      </c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</row>
    <row r="648" spans="1:60" ht="45" outlineLevel="1" x14ac:dyDescent="0.2">
      <c r="A648" s="160"/>
      <c r="B648" s="161"/>
      <c r="C648" s="262" t="s">
        <v>804</v>
      </c>
      <c r="D648" s="263"/>
      <c r="E648" s="263"/>
      <c r="F648" s="263"/>
      <c r="G648" s="263"/>
      <c r="H648" s="163"/>
      <c r="I648" s="163"/>
      <c r="J648" s="163"/>
      <c r="K648" s="163"/>
      <c r="L648" s="163"/>
      <c r="M648" s="163"/>
      <c r="N648" s="163"/>
      <c r="O648" s="163"/>
      <c r="P648" s="163"/>
      <c r="Q648" s="163"/>
      <c r="R648" s="163"/>
      <c r="S648" s="163"/>
      <c r="T648" s="163"/>
      <c r="U648" s="163"/>
      <c r="V648" s="163"/>
      <c r="W648" s="163"/>
      <c r="X648" s="163"/>
      <c r="Y648" s="153"/>
      <c r="Z648" s="153"/>
      <c r="AA648" s="153"/>
      <c r="AB648" s="153"/>
      <c r="AC648" s="153"/>
      <c r="AD648" s="153"/>
      <c r="AE648" s="153"/>
      <c r="AF648" s="153"/>
      <c r="AG648" s="153" t="s">
        <v>107</v>
      </c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91" t="str">
        <f>C648</f>
        <v>S INTEGROVANÝMI VENTILY A KOUPELNOVÉ ŽEBŘÍKY, S AUTOMATICKÝM OMEZENÍM PRŮTOKU.  U OTOPNÝCH TĚLES S INTEGROVANÝMI VENTILY POUŽIT JAKO PŘIPOJOVACÍ ARMATURA.ORANZOVÁ KRYTKA. ROZTEČ PŘIPOJENÍ 50mm. FUNKCE: REGULACE, OMEZENÍ PRŮTOKU, UZAVÍRÁNÍ, VYPOUŠTĚNÍ A NAPOUŠTĚNÍ , PN10, Tmax=120°C, S KRYTKOU 90°C, PRUTOK NASTAVENÍ 10-150l/h.  Dpmin: 10 kPa pro 10-100l/h.   Dpmin:15 kPa pro 100-150l/h,</v>
      </c>
      <c r="BB648" s="153"/>
      <c r="BC648" s="153"/>
      <c r="BD648" s="153"/>
      <c r="BE648" s="153"/>
      <c r="BF648" s="153"/>
      <c r="BG648" s="153"/>
      <c r="BH648" s="153"/>
    </row>
    <row r="649" spans="1:60" outlineLevel="1" x14ac:dyDescent="0.2">
      <c r="A649" s="160"/>
      <c r="B649" s="161"/>
      <c r="C649" s="260" t="s">
        <v>698</v>
      </c>
      <c r="D649" s="261"/>
      <c r="E649" s="261"/>
      <c r="F649" s="261"/>
      <c r="G649" s="261"/>
      <c r="H649" s="163"/>
      <c r="I649" s="163"/>
      <c r="J649" s="163"/>
      <c r="K649" s="163"/>
      <c r="L649" s="163"/>
      <c r="M649" s="163"/>
      <c r="N649" s="163"/>
      <c r="O649" s="163"/>
      <c r="P649" s="163"/>
      <c r="Q649" s="163"/>
      <c r="R649" s="163"/>
      <c r="S649" s="163"/>
      <c r="T649" s="163"/>
      <c r="U649" s="163"/>
      <c r="V649" s="163"/>
      <c r="W649" s="163"/>
      <c r="X649" s="163"/>
      <c r="Y649" s="153"/>
      <c r="Z649" s="153"/>
      <c r="AA649" s="153"/>
      <c r="AB649" s="153"/>
      <c r="AC649" s="153"/>
      <c r="AD649" s="153"/>
      <c r="AE649" s="153"/>
      <c r="AF649" s="153"/>
      <c r="AG649" s="153" t="s">
        <v>107</v>
      </c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53"/>
      <c r="BB649" s="153"/>
      <c r="BC649" s="153"/>
      <c r="BD649" s="153"/>
      <c r="BE649" s="153"/>
      <c r="BF649" s="153"/>
      <c r="BG649" s="153"/>
      <c r="BH649" s="153"/>
    </row>
    <row r="650" spans="1:60" outlineLevel="1" x14ac:dyDescent="0.2">
      <c r="A650" s="177">
        <v>249</v>
      </c>
      <c r="B650" s="178" t="s">
        <v>699</v>
      </c>
      <c r="C650" s="196" t="s">
        <v>700</v>
      </c>
      <c r="D650" s="179" t="s">
        <v>283</v>
      </c>
      <c r="E650" s="180">
        <v>43</v>
      </c>
      <c r="F650" s="181"/>
      <c r="G650" s="182">
        <f>ROUND(E650*F650,2)</f>
        <v>0</v>
      </c>
      <c r="H650" s="181"/>
      <c r="I650" s="182">
        <f>ROUND(E650*H650,2)</f>
        <v>0</v>
      </c>
      <c r="J650" s="181"/>
      <c r="K650" s="182">
        <f>ROUND(E650*J650,2)</f>
        <v>0</v>
      </c>
      <c r="L650" s="182">
        <v>21</v>
      </c>
      <c r="M650" s="182">
        <f>G650*(1+L650/100)</f>
        <v>0</v>
      </c>
      <c r="N650" s="182">
        <v>0</v>
      </c>
      <c r="O650" s="182">
        <f>ROUND(E650*N650,2)</f>
        <v>0</v>
      </c>
      <c r="P650" s="182">
        <v>0</v>
      </c>
      <c r="Q650" s="182">
        <f>ROUND(E650*P650,2)</f>
        <v>0</v>
      </c>
      <c r="R650" s="182"/>
      <c r="S650" s="182" t="s">
        <v>240</v>
      </c>
      <c r="T650" s="183" t="s">
        <v>241</v>
      </c>
      <c r="U650" s="163">
        <v>0</v>
      </c>
      <c r="V650" s="163">
        <f>ROUND(E650*U650,2)</f>
        <v>0</v>
      </c>
      <c r="W650" s="163"/>
      <c r="X650" s="163" t="s">
        <v>100</v>
      </c>
      <c r="Y650" s="153"/>
      <c r="Z650" s="153"/>
      <c r="AA650" s="153"/>
      <c r="AB650" s="153"/>
      <c r="AC650" s="153"/>
      <c r="AD650" s="153"/>
      <c r="AE650" s="153"/>
      <c r="AF650" s="153"/>
      <c r="AG650" s="153" t="s">
        <v>101</v>
      </c>
      <c r="AH650" s="153"/>
      <c r="AI650" s="153"/>
      <c r="AJ650" s="153"/>
      <c r="AK650" s="153"/>
      <c r="AL650" s="153"/>
      <c r="AM650" s="153"/>
      <c r="AN650" s="153"/>
      <c r="AO650" s="153"/>
      <c r="AP650" s="153"/>
      <c r="AQ650" s="153"/>
      <c r="AR650" s="153"/>
      <c r="AS650" s="153"/>
      <c r="AT650" s="153"/>
      <c r="AU650" s="153"/>
      <c r="AV650" s="153"/>
      <c r="AW650" s="153"/>
      <c r="AX650" s="153"/>
      <c r="AY650" s="153"/>
      <c r="AZ650" s="153"/>
      <c r="BA650" s="153"/>
      <c r="BB650" s="153"/>
      <c r="BC650" s="153"/>
      <c r="BD650" s="153"/>
      <c r="BE650" s="153"/>
      <c r="BF650" s="153"/>
      <c r="BG650" s="153"/>
      <c r="BH650" s="153"/>
    </row>
    <row r="651" spans="1:60" ht="33.75" outlineLevel="1" x14ac:dyDescent="0.2">
      <c r="A651" s="160"/>
      <c r="B651" s="161"/>
      <c r="C651" s="262" t="s">
        <v>701</v>
      </c>
      <c r="D651" s="263"/>
      <c r="E651" s="263"/>
      <c r="F651" s="263"/>
      <c r="G651" s="263"/>
      <c r="H651" s="163"/>
      <c r="I651" s="163"/>
      <c r="J651" s="163"/>
      <c r="K651" s="163"/>
      <c r="L651" s="163"/>
      <c r="M651" s="163"/>
      <c r="N651" s="163"/>
      <c r="O651" s="163"/>
      <c r="P651" s="163"/>
      <c r="Q651" s="163"/>
      <c r="R651" s="163"/>
      <c r="S651" s="163"/>
      <c r="T651" s="163"/>
      <c r="U651" s="163"/>
      <c r="V651" s="163"/>
      <c r="W651" s="163"/>
      <c r="X651" s="163"/>
      <c r="Y651" s="153"/>
      <c r="Z651" s="153"/>
      <c r="AA651" s="153"/>
      <c r="AB651" s="153"/>
      <c r="AC651" s="153"/>
      <c r="AD651" s="153"/>
      <c r="AE651" s="153"/>
      <c r="AF651" s="153"/>
      <c r="AG651" s="153" t="s">
        <v>107</v>
      </c>
      <c r="AH651" s="153"/>
      <c r="AI651" s="153"/>
      <c r="AJ651" s="153"/>
      <c r="AK651" s="153"/>
      <c r="AL651" s="153"/>
      <c r="AM651" s="153"/>
      <c r="AN651" s="153"/>
      <c r="AO651" s="153"/>
      <c r="AP651" s="153"/>
      <c r="AQ651" s="153"/>
      <c r="AR651" s="153"/>
      <c r="AS651" s="153"/>
      <c r="AT651" s="153"/>
      <c r="AU651" s="153"/>
      <c r="AV651" s="153"/>
      <c r="AW651" s="153"/>
      <c r="AX651" s="153"/>
      <c r="AY651" s="153"/>
      <c r="AZ651" s="153"/>
      <c r="BA651" s="191" t="str">
        <f>C651</f>
        <v>PŘIPOJENÍ Rp1/2" -AXIÁLNÍ PROVEDENÍ. TERMOSTATICKÁ HLAVICE S EL.POHONEM (DODÁVKA MaR).INTEGROVANÝ VENTIL VŽDY PONECHAT V POLOZE MAX.OTEVŘENO. N: STUPEŇ NASTAVENÍ PRŮTOKU NA PŘIPOJOVACÍ ARMATUŘE OT. TĚLESA, DLE VÝKONU TĚLESA.např.3937-02.000 nebo rovnocenný</v>
      </c>
      <c r="BB651" s="153"/>
      <c r="BC651" s="153"/>
      <c r="BD651" s="153"/>
      <c r="BE651" s="153"/>
      <c r="BF651" s="153"/>
      <c r="BG651" s="153"/>
      <c r="BH651" s="153"/>
    </row>
    <row r="652" spans="1:60" ht="22.5" outlineLevel="1" x14ac:dyDescent="0.2">
      <c r="A652" s="184">
        <v>250</v>
      </c>
      <c r="B652" s="185" t="s">
        <v>702</v>
      </c>
      <c r="C652" s="195" t="s">
        <v>703</v>
      </c>
      <c r="D652" s="186" t="s">
        <v>283</v>
      </c>
      <c r="E652" s="187">
        <v>1160</v>
      </c>
      <c r="F652" s="188"/>
      <c r="G652" s="189">
        <f t="shared" ref="G652:G657" si="56">ROUND(E652*F652,2)</f>
        <v>0</v>
      </c>
      <c r="H652" s="188"/>
      <c r="I652" s="189">
        <f t="shared" ref="I652:I657" si="57">ROUND(E652*H652,2)</f>
        <v>0</v>
      </c>
      <c r="J652" s="188"/>
      <c r="K652" s="189">
        <f t="shared" ref="K652:K657" si="58">ROUND(E652*J652,2)</f>
        <v>0</v>
      </c>
      <c r="L652" s="189">
        <v>21</v>
      </c>
      <c r="M652" s="189">
        <f t="shared" ref="M652:M657" si="59">G652*(1+L652/100)</f>
        <v>0</v>
      </c>
      <c r="N652" s="189">
        <v>0</v>
      </c>
      <c r="O652" s="189">
        <f t="shared" ref="O652:O657" si="60">ROUND(E652*N652,2)</f>
        <v>0</v>
      </c>
      <c r="P652" s="189">
        <v>0</v>
      </c>
      <c r="Q652" s="189">
        <f t="shared" ref="Q652:Q657" si="61">ROUND(E652*P652,2)</f>
        <v>0</v>
      </c>
      <c r="R652" s="189"/>
      <c r="S652" s="189" t="s">
        <v>240</v>
      </c>
      <c r="T652" s="190" t="s">
        <v>241</v>
      </c>
      <c r="U652" s="163">
        <v>0</v>
      </c>
      <c r="V652" s="163">
        <f t="shared" ref="V652:V657" si="62">ROUND(E652*U652,2)</f>
        <v>0</v>
      </c>
      <c r="W652" s="163"/>
      <c r="X652" s="163" t="s">
        <v>100</v>
      </c>
      <c r="Y652" s="153"/>
      <c r="Z652" s="153"/>
      <c r="AA652" s="153"/>
      <c r="AB652" s="153"/>
      <c r="AC652" s="153"/>
      <c r="AD652" s="153"/>
      <c r="AE652" s="153"/>
      <c r="AF652" s="153"/>
      <c r="AG652" s="153" t="s">
        <v>101</v>
      </c>
      <c r="AH652" s="153"/>
      <c r="AI652" s="153"/>
      <c r="AJ652" s="153"/>
      <c r="AK652" s="153"/>
      <c r="AL652" s="153"/>
      <c r="AM652" s="153"/>
      <c r="AN652" s="153"/>
      <c r="AO652" s="153"/>
      <c r="AP652" s="153"/>
      <c r="AQ652" s="153"/>
      <c r="AR652" s="153"/>
      <c r="AS652" s="153"/>
      <c r="AT652" s="153"/>
      <c r="AU652" s="153"/>
      <c r="AV652" s="153"/>
      <c r="AW652" s="153"/>
      <c r="AX652" s="153"/>
      <c r="AY652" s="153"/>
      <c r="AZ652" s="153"/>
      <c r="BA652" s="153"/>
      <c r="BB652" s="153"/>
      <c r="BC652" s="153"/>
      <c r="BD652" s="153"/>
      <c r="BE652" s="153"/>
      <c r="BF652" s="153"/>
      <c r="BG652" s="153"/>
      <c r="BH652" s="153"/>
    </row>
    <row r="653" spans="1:60" ht="22.5" outlineLevel="1" x14ac:dyDescent="0.2">
      <c r="A653" s="184">
        <v>251</v>
      </c>
      <c r="B653" s="185" t="s">
        <v>704</v>
      </c>
      <c r="C653" s="195" t="s">
        <v>705</v>
      </c>
      <c r="D653" s="186" t="s">
        <v>283</v>
      </c>
      <c r="E653" s="187">
        <v>1160</v>
      </c>
      <c r="F653" s="188"/>
      <c r="G653" s="189">
        <f t="shared" si="56"/>
        <v>0</v>
      </c>
      <c r="H653" s="188"/>
      <c r="I653" s="189">
        <f t="shared" si="57"/>
        <v>0</v>
      </c>
      <c r="J653" s="188"/>
      <c r="K653" s="189">
        <f t="shared" si="58"/>
        <v>0</v>
      </c>
      <c r="L653" s="189">
        <v>21</v>
      </c>
      <c r="M653" s="189">
        <f t="shared" si="59"/>
        <v>0</v>
      </c>
      <c r="N653" s="189">
        <v>0</v>
      </c>
      <c r="O653" s="189">
        <f t="shared" si="60"/>
        <v>0</v>
      </c>
      <c r="P653" s="189">
        <v>0</v>
      </c>
      <c r="Q653" s="189">
        <f t="shared" si="61"/>
        <v>0</v>
      </c>
      <c r="R653" s="189"/>
      <c r="S653" s="189" t="s">
        <v>240</v>
      </c>
      <c r="T653" s="190" t="s">
        <v>241</v>
      </c>
      <c r="U653" s="163">
        <v>0</v>
      </c>
      <c r="V653" s="163">
        <f t="shared" si="62"/>
        <v>0</v>
      </c>
      <c r="W653" s="163"/>
      <c r="X653" s="163" t="s">
        <v>100</v>
      </c>
      <c r="Y653" s="153"/>
      <c r="Z653" s="153"/>
      <c r="AA653" s="153"/>
      <c r="AB653" s="153"/>
      <c r="AC653" s="153"/>
      <c r="AD653" s="153"/>
      <c r="AE653" s="153"/>
      <c r="AF653" s="153"/>
      <c r="AG653" s="153" t="s">
        <v>101</v>
      </c>
      <c r="AH653" s="153"/>
      <c r="AI653" s="153"/>
      <c r="AJ653" s="153"/>
      <c r="AK653" s="153"/>
      <c r="AL653" s="153"/>
      <c r="AM653" s="153"/>
      <c r="AN653" s="153"/>
      <c r="AO653" s="153"/>
      <c r="AP653" s="153"/>
      <c r="AQ653" s="153"/>
      <c r="AR653" s="153"/>
      <c r="AS653" s="153"/>
      <c r="AT653" s="153"/>
      <c r="AU653" s="153"/>
      <c r="AV653" s="153"/>
      <c r="AW653" s="153"/>
      <c r="AX653" s="153"/>
      <c r="AY653" s="153"/>
      <c r="AZ653" s="153"/>
      <c r="BA653" s="153"/>
      <c r="BB653" s="153"/>
      <c r="BC653" s="153"/>
      <c r="BD653" s="153"/>
      <c r="BE653" s="153"/>
      <c r="BF653" s="153"/>
      <c r="BG653" s="153"/>
      <c r="BH653" s="153"/>
    </row>
    <row r="654" spans="1:60" outlineLevel="1" x14ac:dyDescent="0.2">
      <c r="A654" s="184">
        <v>252</v>
      </c>
      <c r="B654" s="185" t="s">
        <v>706</v>
      </c>
      <c r="C654" s="195" t="s">
        <v>707</v>
      </c>
      <c r="D654" s="186" t="s">
        <v>283</v>
      </c>
      <c r="E654" s="187">
        <v>533</v>
      </c>
      <c r="F654" s="188"/>
      <c r="G654" s="189">
        <f t="shared" si="56"/>
        <v>0</v>
      </c>
      <c r="H654" s="188"/>
      <c r="I654" s="189">
        <f t="shared" si="57"/>
        <v>0</v>
      </c>
      <c r="J654" s="188"/>
      <c r="K654" s="189">
        <f t="shared" si="58"/>
        <v>0</v>
      </c>
      <c r="L654" s="189">
        <v>21</v>
      </c>
      <c r="M654" s="189">
        <f t="shared" si="59"/>
        <v>0</v>
      </c>
      <c r="N654" s="189">
        <v>0</v>
      </c>
      <c r="O654" s="189">
        <f t="shared" si="60"/>
        <v>0</v>
      </c>
      <c r="P654" s="189">
        <v>0</v>
      </c>
      <c r="Q654" s="189">
        <f t="shared" si="61"/>
        <v>0</v>
      </c>
      <c r="R654" s="189"/>
      <c r="S654" s="189" t="s">
        <v>240</v>
      </c>
      <c r="T654" s="190" t="s">
        <v>241</v>
      </c>
      <c r="U654" s="163">
        <v>0</v>
      </c>
      <c r="V654" s="163">
        <f t="shared" si="62"/>
        <v>0</v>
      </c>
      <c r="W654" s="163"/>
      <c r="X654" s="163" t="s">
        <v>100</v>
      </c>
      <c r="Y654" s="153"/>
      <c r="Z654" s="153"/>
      <c r="AA654" s="153"/>
      <c r="AB654" s="153"/>
      <c r="AC654" s="153"/>
      <c r="AD654" s="153"/>
      <c r="AE654" s="153"/>
      <c r="AF654" s="153"/>
      <c r="AG654" s="153" t="s">
        <v>101</v>
      </c>
      <c r="AH654" s="153"/>
      <c r="AI654" s="153"/>
      <c r="AJ654" s="153"/>
      <c r="AK654" s="153"/>
      <c r="AL654" s="153"/>
      <c r="AM654" s="153"/>
      <c r="AN654" s="153"/>
      <c r="AO654" s="153"/>
      <c r="AP654" s="153"/>
      <c r="AQ654" s="153"/>
      <c r="AR654" s="153"/>
      <c r="AS654" s="153"/>
      <c r="AT654" s="153"/>
      <c r="AU654" s="153"/>
      <c r="AV654" s="153"/>
      <c r="AW654" s="153"/>
      <c r="AX654" s="153"/>
      <c r="AY654" s="153"/>
      <c r="AZ654" s="153"/>
      <c r="BA654" s="153"/>
      <c r="BB654" s="153"/>
      <c r="BC654" s="153"/>
      <c r="BD654" s="153"/>
      <c r="BE654" s="153"/>
      <c r="BF654" s="153"/>
      <c r="BG654" s="153"/>
      <c r="BH654" s="153"/>
    </row>
    <row r="655" spans="1:60" outlineLevel="1" x14ac:dyDescent="0.2">
      <c r="A655" s="184">
        <v>253</v>
      </c>
      <c r="B655" s="185" t="s">
        <v>708</v>
      </c>
      <c r="C655" s="195" t="s">
        <v>709</v>
      </c>
      <c r="D655" s="186" t="s">
        <v>283</v>
      </c>
      <c r="E655" s="187">
        <v>1</v>
      </c>
      <c r="F655" s="188"/>
      <c r="G655" s="189">
        <f t="shared" si="56"/>
        <v>0</v>
      </c>
      <c r="H655" s="188"/>
      <c r="I655" s="189">
        <f t="shared" si="57"/>
        <v>0</v>
      </c>
      <c r="J655" s="188"/>
      <c r="K655" s="189">
        <f t="shared" si="58"/>
        <v>0</v>
      </c>
      <c r="L655" s="189">
        <v>21</v>
      </c>
      <c r="M655" s="189">
        <f t="shared" si="59"/>
        <v>0</v>
      </c>
      <c r="N655" s="189">
        <v>0</v>
      </c>
      <c r="O655" s="189">
        <f t="shared" si="60"/>
        <v>0</v>
      </c>
      <c r="P655" s="189">
        <v>0</v>
      </c>
      <c r="Q655" s="189">
        <f t="shared" si="61"/>
        <v>0</v>
      </c>
      <c r="R655" s="189"/>
      <c r="S655" s="189" t="s">
        <v>240</v>
      </c>
      <c r="T655" s="190" t="s">
        <v>241</v>
      </c>
      <c r="U655" s="163">
        <v>0</v>
      </c>
      <c r="V655" s="163">
        <f t="shared" si="62"/>
        <v>0</v>
      </c>
      <c r="W655" s="163"/>
      <c r="X655" s="163" t="s">
        <v>100</v>
      </c>
      <c r="Y655" s="153"/>
      <c r="Z655" s="153"/>
      <c r="AA655" s="153"/>
      <c r="AB655" s="153"/>
      <c r="AC655" s="153"/>
      <c r="AD655" s="153"/>
      <c r="AE655" s="153"/>
      <c r="AF655" s="153"/>
      <c r="AG655" s="153" t="s">
        <v>101</v>
      </c>
      <c r="AH655" s="153"/>
      <c r="AI655" s="153"/>
      <c r="AJ655" s="153"/>
      <c r="AK655" s="153"/>
      <c r="AL655" s="153"/>
      <c r="AM655" s="153"/>
      <c r="AN655" s="153"/>
      <c r="AO655" s="153"/>
      <c r="AP655" s="153"/>
      <c r="AQ655" s="153"/>
      <c r="AR655" s="153"/>
      <c r="AS655" s="153"/>
      <c r="AT655" s="153"/>
      <c r="AU655" s="153"/>
      <c r="AV655" s="153"/>
      <c r="AW655" s="153"/>
      <c r="AX655" s="153"/>
      <c r="AY655" s="153"/>
      <c r="AZ655" s="153"/>
      <c r="BA655" s="153"/>
      <c r="BB655" s="153"/>
      <c r="BC655" s="153"/>
      <c r="BD655" s="153"/>
      <c r="BE655" s="153"/>
      <c r="BF655" s="153"/>
      <c r="BG655" s="153"/>
      <c r="BH655" s="153"/>
    </row>
    <row r="656" spans="1:60" outlineLevel="1" x14ac:dyDescent="0.2">
      <c r="A656" s="184">
        <v>254</v>
      </c>
      <c r="B656" s="185" t="s">
        <v>710</v>
      </c>
      <c r="C656" s="195" t="s">
        <v>711</v>
      </c>
      <c r="D656" s="186" t="s">
        <v>283</v>
      </c>
      <c r="E656" s="187">
        <v>1</v>
      </c>
      <c r="F656" s="188"/>
      <c r="G656" s="189">
        <f t="shared" si="56"/>
        <v>0</v>
      </c>
      <c r="H656" s="188"/>
      <c r="I656" s="189">
        <f t="shared" si="57"/>
        <v>0</v>
      </c>
      <c r="J656" s="188"/>
      <c r="K656" s="189">
        <f t="shared" si="58"/>
        <v>0</v>
      </c>
      <c r="L656" s="189">
        <v>21</v>
      </c>
      <c r="M656" s="189">
        <f t="shared" si="59"/>
        <v>0</v>
      </c>
      <c r="N656" s="189">
        <v>0</v>
      </c>
      <c r="O656" s="189">
        <f t="shared" si="60"/>
        <v>0</v>
      </c>
      <c r="P656" s="189">
        <v>0</v>
      </c>
      <c r="Q656" s="189">
        <f t="shared" si="61"/>
        <v>0</v>
      </c>
      <c r="R656" s="189"/>
      <c r="S656" s="189" t="s">
        <v>240</v>
      </c>
      <c r="T656" s="190" t="s">
        <v>241</v>
      </c>
      <c r="U656" s="163">
        <v>0</v>
      </c>
      <c r="V656" s="163">
        <f t="shared" si="62"/>
        <v>0</v>
      </c>
      <c r="W656" s="163"/>
      <c r="X656" s="163" t="s">
        <v>100</v>
      </c>
      <c r="Y656" s="153"/>
      <c r="Z656" s="153"/>
      <c r="AA656" s="153"/>
      <c r="AB656" s="153"/>
      <c r="AC656" s="153"/>
      <c r="AD656" s="153"/>
      <c r="AE656" s="153"/>
      <c r="AF656" s="153"/>
      <c r="AG656" s="153" t="s">
        <v>101</v>
      </c>
      <c r="AH656" s="153"/>
      <c r="AI656" s="153"/>
      <c r="AJ656" s="153"/>
      <c r="AK656" s="153"/>
      <c r="AL656" s="153"/>
      <c r="AM656" s="153"/>
      <c r="AN656" s="153"/>
      <c r="AO656" s="153"/>
      <c r="AP656" s="153"/>
      <c r="AQ656" s="153"/>
      <c r="AR656" s="153"/>
      <c r="AS656" s="153"/>
      <c r="AT656" s="153"/>
      <c r="AU656" s="153"/>
      <c r="AV656" s="153"/>
      <c r="AW656" s="153"/>
      <c r="AX656" s="153"/>
      <c r="AY656" s="153"/>
      <c r="AZ656" s="153"/>
      <c r="BA656" s="153"/>
      <c r="BB656" s="153"/>
      <c r="BC656" s="153"/>
      <c r="BD656" s="153"/>
      <c r="BE656" s="153"/>
      <c r="BF656" s="153"/>
      <c r="BG656" s="153"/>
      <c r="BH656" s="153"/>
    </row>
    <row r="657" spans="1:60" outlineLevel="1" x14ac:dyDescent="0.2">
      <c r="A657" s="177">
        <v>255</v>
      </c>
      <c r="B657" s="178" t="s">
        <v>712</v>
      </c>
      <c r="C657" s="196" t="s">
        <v>713</v>
      </c>
      <c r="D657" s="179" t="s">
        <v>283</v>
      </c>
      <c r="E657" s="180">
        <v>23</v>
      </c>
      <c r="F657" s="181"/>
      <c r="G657" s="182">
        <f t="shared" si="56"/>
        <v>0</v>
      </c>
      <c r="H657" s="181"/>
      <c r="I657" s="182">
        <f t="shared" si="57"/>
        <v>0</v>
      </c>
      <c r="J657" s="181"/>
      <c r="K657" s="182">
        <f t="shared" si="58"/>
        <v>0</v>
      </c>
      <c r="L657" s="182">
        <v>21</v>
      </c>
      <c r="M657" s="182">
        <f t="shared" si="59"/>
        <v>0</v>
      </c>
      <c r="N657" s="182">
        <v>0</v>
      </c>
      <c r="O657" s="182">
        <f t="shared" si="60"/>
        <v>0</v>
      </c>
      <c r="P657" s="182">
        <v>0</v>
      </c>
      <c r="Q657" s="182">
        <f t="shared" si="61"/>
        <v>0</v>
      </c>
      <c r="R657" s="182"/>
      <c r="S657" s="182" t="s">
        <v>240</v>
      </c>
      <c r="T657" s="183" t="s">
        <v>241</v>
      </c>
      <c r="U657" s="163">
        <v>0</v>
      </c>
      <c r="V657" s="163">
        <f t="shared" si="62"/>
        <v>0</v>
      </c>
      <c r="W657" s="163"/>
      <c r="X657" s="163" t="s">
        <v>100</v>
      </c>
      <c r="Y657" s="153"/>
      <c r="Z657" s="153"/>
      <c r="AA657" s="153"/>
      <c r="AB657" s="153"/>
      <c r="AC657" s="153"/>
      <c r="AD657" s="153"/>
      <c r="AE657" s="153"/>
      <c r="AF657" s="153"/>
      <c r="AG657" s="153" t="s">
        <v>101</v>
      </c>
      <c r="AH657" s="153"/>
      <c r="AI657" s="153"/>
      <c r="AJ657" s="153"/>
      <c r="AK657" s="153"/>
      <c r="AL657" s="153"/>
      <c r="AM657" s="153"/>
      <c r="AN657" s="153"/>
      <c r="AO657" s="153"/>
      <c r="AP657" s="153"/>
      <c r="AQ657" s="153"/>
      <c r="AR657" s="153"/>
      <c r="AS657" s="153"/>
      <c r="AT657" s="153"/>
      <c r="AU657" s="153"/>
      <c r="AV657" s="153"/>
      <c r="AW657" s="153"/>
      <c r="AX657" s="153"/>
      <c r="AY657" s="153"/>
      <c r="AZ657" s="153"/>
      <c r="BA657" s="153"/>
      <c r="BB657" s="153"/>
      <c r="BC657" s="153"/>
      <c r="BD657" s="153"/>
      <c r="BE657" s="153"/>
      <c r="BF657" s="153"/>
      <c r="BG657" s="153"/>
      <c r="BH657" s="153"/>
    </row>
    <row r="658" spans="1:60" ht="45" outlineLevel="1" x14ac:dyDescent="0.2">
      <c r="A658" s="160"/>
      <c r="B658" s="161"/>
      <c r="C658" s="262" t="s">
        <v>714</v>
      </c>
      <c r="D658" s="263"/>
      <c r="E658" s="263"/>
      <c r="F658" s="263"/>
      <c r="G658" s="263"/>
      <c r="H658" s="163"/>
      <c r="I658" s="163"/>
      <c r="J658" s="163"/>
      <c r="K658" s="163"/>
      <c r="L658" s="163"/>
      <c r="M658" s="163"/>
      <c r="N658" s="163"/>
      <c r="O658" s="163"/>
      <c r="P658" s="163"/>
      <c r="Q658" s="163"/>
      <c r="R658" s="163"/>
      <c r="S658" s="163"/>
      <c r="T658" s="163"/>
      <c r="U658" s="163"/>
      <c r="V658" s="163"/>
      <c r="W658" s="163"/>
      <c r="X658" s="163"/>
      <c r="Y658" s="153"/>
      <c r="Z658" s="153"/>
      <c r="AA658" s="153"/>
      <c r="AB658" s="153"/>
      <c r="AC658" s="153"/>
      <c r="AD658" s="153"/>
      <c r="AE658" s="153"/>
      <c r="AF658" s="153"/>
      <c r="AG658" s="153" t="s">
        <v>107</v>
      </c>
      <c r="AH658" s="153"/>
      <c r="AI658" s="153"/>
      <c r="AJ658" s="153"/>
      <c r="AK658" s="153"/>
      <c r="AL658" s="153"/>
      <c r="AM658" s="153"/>
      <c r="AN658" s="153"/>
      <c r="AO658" s="153"/>
      <c r="AP658" s="153"/>
      <c r="AQ658" s="153"/>
      <c r="AR658" s="153"/>
      <c r="AS658" s="153"/>
      <c r="AT658" s="153"/>
      <c r="AU658" s="153"/>
      <c r="AV658" s="153"/>
      <c r="AW658" s="153"/>
      <c r="AX658" s="153"/>
      <c r="AY658" s="153"/>
      <c r="AZ658" s="153"/>
      <c r="BA658" s="191" t="str">
        <f>C658</f>
        <v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  Značení: AA-BBB/CCC; AA-počet desek;BBB-výška(cm);CCC-šířka(cm)V0-typ připojení spodní středové</v>
      </c>
      <c r="BB658" s="153"/>
      <c r="BC658" s="153"/>
      <c r="BD658" s="153"/>
      <c r="BE658" s="153"/>
      <c r="BF658" s="153"/>
      <c r="BG658" s="153"/>
      <c r="BH658" s="153"/>
    </row>
    <row r="659" spans="1:60" outlineLevel="1" x14ac:dyDescent="0.2">
      <c r="A659" s="177">
        <v>256</v>
      </c>
      <c r="B659" s="178" t="s">
        <v>715</v>
      </c>
      <c r="C659" s="196" t="s">
        <v>716</v>
      </c>
      <c r="D659" s="179" t="s">
        <v>283</v>
      </c>
      <c r="E659" s="180">
        <v>17</v>
      </c>
      <c r="F659" s="181"/>
      <c r="G659" s="182">
        <f>ROUND(E659*F659,2)</f>
        <v>0</v>
      </c>
      <c r="H659" s="181"/>
      <c r="I659" s="182">
        <f>ROUND(E659*H659,2)</f>
        <v>0</v>
      </c>
      <c r="J659" s="181"/>
      <c r="K659" s="182">
        <f>ROUND(E659*J659,2)</f>
        <v>0</v>
      </c>
      <c r="L659" s="182">
        <v>21</v>
      </c>
      <c r="M659" s="182">
        <f>G659*(1+L659/100)</f>
        <v>0</v>
      </c>
      <c r="N659" s="182">
        <v>0</v>
      </c>
      <c r="O659" s="182">
        <f>ROUND(E659*N659,2)</f>
        <v>0</v>
      </c>
      <c r="P659" s="182">
        <v>0</v>
      </c>
      <c r="Q659" s="182">
        <f>ROUND(E659*P659,2)</f>
        <v>0</v>
      </c>
      <c r="R659" s="182"/>
      <c r="S659" s="182" t="s">
        <v>240</v>
      </c>
      <c r="T659" s="183" t="s">
        <v>241</v>
      </c>
      <c r="U659" s="163">
        <v>0</v>
      </c>
      <c r="V659" s="163">
        <f>ROUND(E659*U659,2)</f>
        <v>0</v>
      </c>
      <c r="W659" s="163"/>
      <c r="X659" s="163" t="s">
        <v>100</v>
      </c>
      <c r="Y659" s="153"/>
      <c r="Z659" s="153"/>
      <c r="AA659" s="153"/>
      <c r="AB659" s="153"/>
      <c r="AC659" s="153"/>
      <c r="AD659" s="153"/>
      <c r="AE659" s="153"/>
      <c r="AF659" s="153"/>
      <c r="AG659" s="153" t="s">
        <v>101</v>
      </c>
      <c r="AH659" s="153"/>
      <c r="AI659" s="153"/>
      <c r="AJ659" s="153"/>
      <c r="AK659" s="153"/>
      <c r="AL659" s="153"/>
      <c r="AM659" s="153"/>
      <c r="AN659" s="153"/>
      <c r="AO659" s="153"/>
      <c r="AP659" s="153"/>
      <c r="AQ659" s="153"/>
      <c r="AR659" s="153"/>
      <c r="AS659" s="153"/>
      <c r="AT659" s="153"/>
      <c r="AU659" s="153"/>
      <c r="AV659" s="153"/>
      <c r="AW659" s="153"/>
      <c r="AX659" s="153"/>
      <c r="AY659" s="153"/>
      <c r="AZ659" s="153"/>
      <c r="BA659" s="153"/>
      <c r="BB659" s="153"/>
      <c r="BC659" s="153"/>
      <c r="BD659" s="153"/>
      <c r="BE659" s="153"/>
      <c r="BF659" s="153"/>
      <c r="BG659" s="153"/>
      <c r="BH659" s="153"/>
    </row>
    <row r="660" spans="1:60" ht="45" outlineLevel="1" x14ac:dyDescent="0.2">
      <c r="A660" s="160"/>
      <c r="B660" s="161"/>
      <c r="C660" s="262" t="s">
        <v>714</v>
      </c>
      <c r="D660" s="263"/>
      <c r="E660" s="263"/>
      <c r="F660" s="263"/>
      <c r="G660" s="263"/>
      <c r="H660" s="163"/>
      <c r="I660" s="163"/>
      <c r="J660" s="163"/>
      <c r="K660" s="163"/>
      <c r="L660" s="163"/>
      <c r="M660" s="163"/>
      <c r="N660" s="163"/>
      <c r="O660" s="163"/>
      <c r="P660" s="163"/>
      <c r="Q660" s="163"/>
      <c r="R660" s="163"/>
      <c r="S660" s="163"/>
      <c r="T660" s="163"/>
      <c r="U660" s="163"/>
      <c r="V660" s="163"/>
      <c r="W660" s="163"/>
      <c r="X660" s="163"/>
      <c r="Y660" s="153"/>
      <c r="Z660" s="153"/>
      <c r="AA660" s="153"/>
      <c r="AB660" s="153"/>
      <c r="AC660" s="153"/>
      <c r="AD660" s="153"/>
      <c r="AE660" s="153"/>
      <c r="AF660" s="153"/>
      <c r="AG660" s="153" t="s">
        <v>107</v>
      </c>
      <c r="AH660" s="153"/>
      <c r="AI660" s="153"/>
      <c r="AJ660" s="153"/>
      <c r="AK660" s="153"/>
      <c r="AL660" s="153"/>
      <c r="AM660" s="153"/>
      <c r="AN660" s="153"/>
      <c r="AO660" s="153"/>
      <c r="AP660" s="153"/>
      <c r="AQ660" s="153"/>
      <c r="AR660" s="153"/>
      <c r="AS660" s="153"/>
      <c r="AT660" s="153"/>
      <c r="AU660" s="153"/>
      <c r="AV660" s="153"/>
      <c r="AW660" s="153"/>
      <c r="AX660" s="153"/>
      <c r="AY660" s="153"/>
      <c r="AZ660" s="153"/>
      <c r="BA660" s="191" t="str">
        <f>C660</f>
        <v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  Značení: AA-BBB/CCC; AA-počet desek;BBB-výška(cm);CCC-šířka(cm)V0-typ připojení spodní středové</v>
      </c>
      <c r="BB660" s="153"/>
      <c r="BC660" s="153"/>
      <c r="BD660" s="153"/>
      <c r="BE660" s="153"/>
      <c r="BF660" s="153"/>
      <c r="BG660" s="153"/>
      <c r="BH660" s="153"/>
    </row>
    <row r="661" spans="1:60" outlineLevel="1" x14ac:dyDescent="0.2">
      <c r="A661" s="177">
        <v>257</v>
      </c>
      <c r="B661" s="178" t="s">
        <v>717</v>
      </c>
      <c r="C661" s="196" t="s">
        <v>718</v>
      </c>
      <c r="D661" s="179" t="s">
        <v>283</v>
      </c>
      <c r="E661" s="180">
        <v>1</v>
      </c>
      <c r="F661" s="181"/>
      <c r="G661" s="182">
        <f>ROUND(E661*F661,2)</f>
        <v>0</v>
      </c>
      <c r="H661" s="181"/>
      <c r="I661" s="182">
        <f>ROUND(E661*H661,2)</f>
        <v>0</v>
      </c>
      <c r="J661" s="181"/>
      <c r="K661" s="182">
        <f>ROUND(E661*J661,2)</f>
        <v>0</v>
      </c>
      <c r="L661" s="182">
        <v>21</v>
      </c>
      <c r="M661" s="182">
        <f>G661*(1+L661/100)</f>
        <v>0</v>
      </c>
      <c r="N661" s="182">
        <v>0</v>
      </c>
      <c r="O661" s="182">
        <f>ROUND(E661*N661,2)</f>
        <v>0</v>
      </c>
      <c r="P661" s="182">
        <v>0</v>
      </c>
      <c r="Q661" s="182">
        <f>ROUND(E661*P661,2)</f>
        <v>0</v>
      </c>
      <c r="R661" s="182"/>
      <c r="S661" s="182" t="s">
        <v>240</v>
      </c>
      <c r="T661" s="183" t="s">
        <v>241</v>
      </c>
      <c r="U661" s="163">
        <v>0</v>
      </c>
      <c r="V661" s="163">
        <f>ROUND(E661*U661,2)</f>
        <v>0</v>
      </c>
      <c r="W661" s="163"/>
      <c r="X661" s="163" t="s">
        <v>100</v>
      </c>
      <c r="Y661" s="153"/>
      <c r="Z661" s="153"/>
      <c r="AA661" s="153"/>
      <c r="AB661" s="153"/>
      <c r="AC661" s="153"/>
      <c r="AD661" s="153"/>
      <c r="AE661" s="153"/>
      <c r="AF661" s="153"/>
      <c r="AG661" s="153" t="s">
        <v>101</v>
      </c>
      <c r="AH661" s="153"/>
      <c r="AI661" s="153"/>
      <c r="AJ661" s="153"/>
      <c r="AK661" s="153"/>
      <c r="AL661" s="153"/>
      <c r="AM661" s="153"/>
      <c r="AN661" s="153"/>
      <c r="AO661" s="153"/>
      <c r="AP661" s="153"/>
      <c r="AQ661" s="153"/>
      <c r="AR661" s="153"/>
      <c r="AS661" s="153"/>
      <c r="AT661" s="153"/>
      <c r="AU661" s="153"/>
      <c r="AV661" s="153"/>
      <c r="AW661" s="153"/>
      <c r="AX661" s="153"/>
      <c r="AY661" s="153"/>
      <c r="AZ661" s="153"/>
      <c r="BA661" s="153"/>
      <c r="BB661" s="153"/>
      <c r="BC661" s="153"/>
      <c r="BD661" s="153"/>
      <c r="BE661" s="153"/>
      <c r="BF661" s="153"/>
      <c r="BG661" s="153"/>
      <c r="BH661" s="153"/>
    </row>
    <row r="662" spans="1:60" ht="45" outlineLevel="1" x14ac:dyDescent="0.2">
      <c r="A662" s="160"/>
      <c r="B662" s="161"/>
      <c r="C662" s="262" t="s">
        <v>714</v>
      </c>
      <c r="D662" s="263"/>
      <c r="E662" s="263"/>
      <c r="F662" s="263"/>
      <c r="G662" s="263"/>
      <c r="H662" s="163"/>
      <c r="I662" s="163"/>
      <c r="J662" s="163"/>
      <c r="K662" s="163"/>
      <c r="L662" s="163"/>
      <c r="M662" s="163"/>
      <c r="N662" s="163"/>
      <c r="O662" s="163"/>
      <c r="P662" s="163"/>
      <c r="Q662" s="163"/>
      <c r="R662" s="163"/>
      <c r="S662" s="163"/>
      <c r="T662" s="163"/>
      <c r="U662" s="163"/>
      <c r="V662" s="163"/>
      <c r="W662" s="163"/>
      <c r="X662" s="163"/>
      <c r="Y662" s="153"/>
      <c r="Z662" s="153"/>
      <c r="AA662" s="153"/>
      <c r="AB662" s="153"/>
      <c r="AC662" s="153"/>
      <c r="AD662" s="153"/>
      <c r="AE662" s="153"/>
      <c r="AF662" s="153"/>
      <c r="AG662" s="153" t="s">
        <v>107</v>
      </c>
      <c r="AH662" s="153"/>
      <c r="AI662" s="153"/>
      <c r="AJ662" s="153"/>
      <c r="AK662" s="153"/>
      <c r="AL662" s="153"/>
      <c r="AM662" s="153"/>
      <c r="AN662" s="153"/>
      <c r="AO662" s="153"/>
      <c r="AP662" s="153"/>
      <c r="AQ662" s="153"/>
      <c r="AR662" s="153"/>
      <c r="AS662" s="153"/>
      <c r="AT662" s="153"/>
      <c r="AU662" s="153"/>
      <c r="AV662" s="153"/>
      <c r="AW662" s="153"/>
      <c r="AX662" s="153"/>
      <c r="AY662" s="153"/>
      <c r="AZ662" s="153"/>
      <c r="BA662" s="191" t="str">
        <f>C662</f>
        <v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  Značení: AA-BBB/CCC; AA-počet desek;BBB-výška(cm);CCC-šířka(cm)V0-typ připojení spodní středové</v>
      </c>
      <c r="BB662" s="153"/>
      <c r="BC662" s="153"/>
      <c r="BD662" s="153"/>
      <c r="BE662" s="153"/>
      <c r="BF662" s="153"/>
      <c r="BG662" s="153"/>
      <c r="BH662" s="153"/>
    </row>
    <row r="663" spans="1:60" outlineLevel="1" x14ac:dyDescent="0.2">
      <c r="A663" s="177">
        <v>258</v>
      </c>
      <c r="B663" s="178" t="s">
        <v>719</v>
      </c>
      <c r="C663" s="196" t="s">
        <v>720</v>
      </c>
      <c r="D663" s="179" t="s">
        <v>283</v>
      </c>
      <c r="E663" s="180">
        <v>1</v>
      </c>
      <c r="F663" s="181"/>
      <c r="G663" s="182">
        <f>ROUND(E663*F663,2)</f>
        <v>0</v>
      </c>
      <c r="H663" s="181"/>
      <c r="I663" s="182">
        <f>ROUND(E663*H663,2)</f>
        <v>0</v>
      </c>
      <c r="J663" s="181"/>
      <c r="K663" s="182">
        <f>ROUND(E663*J663,2)</f>
        <v>0</v>
      </c>
      <c r="L663" s="182">
        <v>21</v>
      </c>
      <c r="M663" s="182">
        <f>G663*(1+L663/100)</f>
        <v>0</v>
      </c>
      <c r="N663" s="182">
        <v>0</v>
      </c>
      <c r="O663" s="182">
        <f>ROUND(E663*N663,2)</f>
        <v>0</v>
      </c>
      <c r="P663" s="182">
        <v>0</v>
      </c>
      <c r="Q663" s="182">
        <f>ROUND(E663*P663,2)</f>
        <v>0</v>
      </c>
      <c r="R663" s="182"/>
      <c r="S663" s="182" t="s">
        <v>240</v>
      </c>
      <c r="T663" s="183" t="s">
        <v>241</v>
      </c>
      <c r="U663" s="163">
        <v>0</v>
      </c>
      <c r="V663" s="163">
        <f>ROUND(E663*U663,2)</f>
        <v>0</v>
      </c>
      <c r="W663" s="163"/>
      <c r="X663" s="163" t="s">
        <v>100</v>
      </c>
      <c r="Y663" s="153"/>
      <c r="Z663" s="153"/>
      <c r="AA663" s="153"/>
      <c r="AB663" s="153"/>
      <c r="AC663" s="153"/>
      <c r="AD663" s="153"/>
      <c r="AE663" s="153"/>
      <c r="AF663" s="153"/>
      <c r="AG663" s="153" t="s">
        <v>101</v>
      </c>
      <c r="AH663" s="153"/>
      <c r="AI663" s="153"/>
      <c r="AJ663" s="153"/>
      <c r="AK663" s="153"/>
      <c r="AL663" s="153"/>
      <c r="AM663" s="153"/>
      <c r="AN663" s="153"/>
      <c r="AO663" s="153"/>
      <c r="AP663" s="153"/>
      <c r="AQ663" s="153"/>
      <c r="AR663" s="153"/>
      <c r="AS663" s="153"/>
      <c r="AT663" s="153"/>
      <c r="AU663" s="153"/>
      <c r="AV663" s="153"/>
      <c r="AW663" s="153"/>
      <c r="AX663" s="153"/>
      <c r="AY663" s="153"/>
      <c r="AZ663" s="153"/>
      <c r="BA663" s="153"/>
      <c r="BB663" s="153"/>
      <c r="BC663" s="153"/>
      <c r="BD663" s="153"/>
      <c r="BE663" s="153"/>
      <c r="BF663" s="153"/>
      <c r="BG663" s="153"/>
      <c r="BH663" s="153"/>
    </row>
    <row r="664" spans="1:60" ht="45" outlineLevel="1" x14ac:dyDescent="0.2">
      <c r="A664" s="160"/>
      <c r="B664" s="161"/>
      <c r="C664" s="262" t="s">
        <v>714</v>
      </c>
      <c r="D664" s="263"/>
      <c r="E664" s="263"/>
      <c r="F664" s="263"/>
      <c r="G664" s="263"/>
      <c r="H664" s="163"/>
      <c r="I664" s="163"/>
      <c r="J664" s="163"/>
      <c r="K664" s="163"/>
      <c r="L664" s="163"/>
      <c r="M664" s="163"/>
      <c r="N664" s="163"/>
      <c r="O664" s="163"/>
      <c r="P664" s="163"/>
      <c r="Q664" s="163"/>
      <c r="R664" s="163"/>
      <c r="S664" s="163"/>
      <c r="T664" s="163"/>
      <c r="U664" s="163"/>
      <c r="V664" s="163"/>
      <c r="W664" s="163"/>
      <c r="X664" s="163"/>
      <c r="Y664" s="153"/>
      <c r="Z664" s="153"/>
      <c r="AA664" s="153"/>
      <c r="AB664" s="153"/>
      <c r="AC664" s="153"/>
      <c r="AD664" s="153"/>
      <c r="AE664" s="153"/>
      <c r="AF664" s="153"/>
      <c r="AG664" s="153" t="s">
        <v>107</v>
      </c>
      <c r="AH664" s="153"/>
      <c r="AI664" s="153"/>
      <c r="AJ664" s="153"/>
      <c r="AK664" s="153"/>
      <c r="AL664" s="153"/>
      <c r="AM664" s="153"/>
      <c r="AN664" s="153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91" t="str">
        <f>C664</f>
        <v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  Značení: AA-BBB/CCC; AA-počet desek;BBB-výška(cm);CCC-šířka(cm)V0-typ připojení spodní středové</v>
      </c>
      <c r="BB664" s="153"/>
      <c r="BC664" s="153"/>
      <c r="BD664" s="153"/>
      <c r="BE664" s="153"/>
      <c r="BF664" s="153"/>
      <c r="BG664" s="153"/>
      <c r="BH664" s="153"/>
    </row>
    <row r="665" spans="1:60" outlineLevel="1" x14ac:dyDescent="0.2">
      <c r="A665" s="177">
        <v>259</v>
      </c>
      <c r="B665" s="178" t="s">
        <v>721</v>
      </c>
      <c r="C665" s="196" t="s">
        <v>722</v>
      </c>
      <c r="D665" s="179" t="s">
        <v>283</v>
      </c>
      <c r="E665" s="180">
        <v>18</v>
      </c>
      <c r="F665" s="181"/>
      <c r="G665" s="182">
        <f>ROUND(E665*F665,2)</f>
        <v>0</v>
      </c>
      <c r="H665" s="181"/>
      <c r="I665" s="182">
        <f>ROUND(E665*H665,2)</f>
        <v>0</v>
      </c>
      <c r="J665" s="181"/>
      <c r="K665" s="182">
        <f>ROUND(E665*J665,2)</f>
        <v>0</v>
      </c>
      <c r="L665" s="182">
        <v>21</v>
      </c>
      <c r="M665" s="182">
        <f>G665*(1+L665/100)</f>
        <v>0</v>
      </c>
      <c r="N665" s="182">
        <v>0</v>
      </c>
      <c r="O665" s="182">
        <f>ROUND(E665*N665,2)</f>
        <v>0</v>
      </c>
      <c r="P665" s="182">
        <v>0</v>
      </c>
      <c r="Q665" s="182">
        <f>ROUND(E665*P665,2)</f>
        <v>0</v>
      </c>
      <c r="R665" s="182"/>
      <c r="S665" s="182" t="s">
        <v>240</v>
      </c>
      <c r="T665" s="183" t="s">
        <v>241</v>
      </c>
      <c r="U665" s="163">
        <v>0</v>
      </c>
      <c r="V665" s="163">
        <f>ROUND(E665*U665,2)</f>
        <v>0</v>
      </c>
      <c r="W665" s="163"/>
      <c r="X665" s="163" t="s">
        <v>100</v>
      </c>
      <c r="Y665" s="153"/>
      <c r="Z665" s="153"/>
      <c r="AA665" s="153"/>
      <c r="AB665" s="153"/>
      <c r="AC665" s="153"/>
      <c r="AD665" s="153"/>
      <c r="AE665" s="153"/>
      <c r="AF665" s="153"/>
      <c r="AG665" s="153" t="s">
        <v>101</v>
      </c>
      <c r="AH665" s="153"/>
      <c r="AI665" s="153"/>
      <c r="AJ665" s="153"/>
      <c r="AK665" s="153"/>
      <c r="AL665" s="153"/>
      <c r="AM665" s="153"/>
      <c r="AN665" s="153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3"/>
      <c r="BB665" s="153"/>
      <c r="BC665" s="153"/>
      <c r="BD665" s="153"/>
      <c r="BE665" s="153"/>
      <c r="BF665" s="153"/>
      <c r="BG665" s="153"/>
      <c r="BH665" s="153"/>
    </row>
    <row r="666" spans="1:60" ht="45" outlineLevel="1" x14ac:dyDescent="0.2">
      <c r="A666" s="160"/>
      <c r="B666" s="161"/>
      <c r="C666" s="262" t="s">
        <v>723</v>
      </c>
      <c r="D666" s="263"/>
      <c r="E666" s="263"/>
      <c r="F666" s="263"/>
      <c r="G666" s="263"/>
      <c r="H666" s="163"/>
      <c r="I666" s="163"/>
      <c r="J666" s="163"/>
      <c r="K666" s="163"/>
      <c r="L666" s="163"/>
      <c r="M666" s="163"/>
      <c r="N666" s="163"/>
      <c r="O666" s="163"/>
      <c r="P666" s="163"/>
      <c r="Q666" s="163"/>
      <c r="R666" s="163"/>
      <c r="S666" s="163"/>
      <c r="T666" s="163"/>
      <c r="U666" s="163"/>
      <c r="V666" s="163"/>
      <c r="W666" s="163"/>
      <c r="X666" s="163"/>
      <c r="Y666" s="153"/>
      <c r="Z666" s="153"/>
      <c r="AA666" s="153"/>
      <c r="AB666" s="153"/>
      <c r="AC666" s="153"/>
      <c r="AD666" s="153"/>
      <c r="AE666" s="153"/>
      <c r="AF666" s="153"/>
      <c r="AG666" s="153" t="s">
        <v>107</v>
      </c>
      <c r="AH666" s="153"/>
      <c r="AI666" s="153"/>
      <c r="AJ666" s="153"/>
      <c r="AK666" s="153"/>
      <c r="AL666" s="153"/>
      <c r="AM666" s="153"/>
      <c r="AN666" s="153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91" t="str">
        <f>C666</f>
        <v>Jeho konstrukce umožňuje spodní středové připojení na otopnou soustavu s nuceným oběhem. Je vybaveno celkem 6 vývody s vnitřním závitem G1/2. Ze zadní strany jsou přivařeny dvě horní a dolní příchytky. Otopná tělesa Typu 20 v délkách 600 a 900 mm mají o jednu horní příchytku více.   Např. Korado PLAN VERTIKAL M nebo rovnocenný            Značení: AA-BBB/CCC; AA-počet desek;BBB-výška(cm);CCC-šířka(cm)V0-typ připojení spodní středové</v>
      </c>
      <c r="BB666" s="153"/>
      <c r="BC666" s="153"/>
      <c r="BD666" s="153"/>
      <c r="BE666" s="153"/>
      <c r="BF666" s="153"/>
      <c r="BG666" s="153"/>
      <c r="BH666" s="153"/>
    </row>
    <row r="667" spans="1:60" outlineLevel="1" x14ac:dyDescent="0.2">
      <c r="A667" s="177">
        <v>260</v>
      </c>
      <c r="B667" s="178" t="s">
        <v>724</v>
      </c>
      <c r="C667" s="196" t="s">
        <v>725</v>
      </c>
      <c r="D667" s="179" t="s">
        <v>283</v>
      </c>
      <c r="E667" s="180">
        <v>3</v>
      </c>
      <c r="F667" s="181"/>
      <c r="G667" s="182">
        <f>ROUND(E667*F667,2)</f>
        <v>0</v>
      </c>
      <c r="H667" s="181"/>
      <c r="I667" s="182">
        <f>ROUND(E667*H667,2)</f>
        <v>0</v>
      </c>
      <c r="J667" s="181"/>
      <c r="K667" s="182">
        <f>ROUND(E667*J667,2)</f>
        <v>0</v>
      </c>
      <c r="L667" s="182">
        <v>21</v>
      </c>
      <c r="M667" s="182">
        <f>G667*(1+L667/100)</f>
        <v>0</v>
      </c>
      <c r="N667" s="182">
        <v>0</v>
      </c>
      <c r="O667" s="182">
        <f>ROUND(E667*N667,2)</f>
        <v>0</v>
      </c>
      <c r="P667" s="182">
        <v>0</v>
      </c>
      <c r="Q667" s="182">
        <f>ROUND(E667*P667,2)</f>
        <v>0</v>
      </c>
      <c r="R667" s="182"/>
      <c r="S667" s="182" t="s">
        <v>240</v>
      </c>
      <c r="T667" s="183" t="s">
        <v>241</v>
      </c>
      <c r="U667" s="163">
        <v>0</v>
      </c>
      <c r="V667" s="163">
        <f>ROUND(E667*U667,2)</f>
        <v>0</v>
      </c>
      <c r="W667" s="163"/>
      <c r="X667" s="163" t="s">
        <v>100</v>
      </c>
      <c r="Y667" s="153"/>
      <c r="Z667" s="153"/>
      <c r="AA667" s="153"/>
      <c r="AB667" s="153"/>
      <c r="AC667" s="153"/>
      <c r="AD667" s="153"/>
      <c r="AE667" s="153"/>
      <c r="AF667" s="153"/>
      <c r="AG667" s="153" t="s">
        <v>101</v>
      </c>
      <c r="AH667" s="153"/>
      <c r="AI667" s="153"/>
      <c r="AJ667" s="153"/>
      <c r="AK667" s="153"/>
      <c r="AL667" s="153"/>
      <c r="AM667" s="153"/>
      <c r="AN667" s="153"/>
      <c r="AO667" s="153"/>
      <c r="AP667" s="153"/>
      <c r="AQ667" s="153"/>
      <c r="AR667" s="153"/>
      <c r="AS667" s="153"/>
      <c r="AT667" s="153"/>
      <c r="AU667" s="153"/>
      <c r="AV667" s="153"/>
      <c r="AW667" s="153"/>
      <c r="AX667" s="153"/>
      <c r="AY667" s="153"/>
      <c r="AZ667" s="153"/>
      <c r="BA667" s="153"/>
      <c r="BB667" s="153"/>
      <c r="BC667" s="153"/>
      <c r="BD667" s="153"/>
      <c r="BE667" s="153"/>
      <c r="BF667" s="153"/>
      <c r="BG667" s="153"/>
      <c r="BH667" s="153"/>
    </row>
    <row r="668" spans="1:60" ht="45" outlineLevel="1" x14ac:dyDescent="0.2">
      <c r="A668" s="160"/>
      <c r="B668" s="161"/>
      <c r="C668" s="262" t="s">
        <v>805</v>
      </c>
      <c r="D668" s="263"/>
      <c r="E668" s="263"/>
      <c r="F668" s="263"/>
      <c r="G668" s="263"/>
      <c r="H668" s="163"/>
      <c r="I668" s="163"/>
      <c r="J668" s="163"/>
      <c r="K668" s="163"/>
      <c r="L668" s="163"/>
      <c r="M668" s="163"/>
      <c r="N668" s="163"/>
      <c r="O668" s="163"/>
      <c r="P668" s="163"/>
      <c r="Q668" s="163"/>
      <c r="R668" s="163"/>
      <c r="S668" s="163"/>
      <c r="T668" s="163"/>
      <c r="U668" s="163"/>
      <c r="V668" s="163"/>
      <c r="W668" s="163"/>
      <c r="X668" s="163"/>
      <c r="Y668" s="153"/>
      <c r="Z668" s="153"/>
      <c r="AA668" s="153"/>
      <c r="AB668" s="153"/>
      <c r="AC668" s="153"/>
      <c r="AD668" s="153"/>
      <c r="AE668" s="153"/>
      <c r="AF668" s="153"/>
      <c r="AG668" s="153" t="s">
        <v>107</v>
      </c>
      <c r="AH668" s="153"/>
      <c r="AI668" s="153"/>
      <c r="AJ668" s="153"/>
      <c r="AK668" s="153"/>
      <c r="AL668" s="153"/>
      <c r="AM668" s="153"/>
      <c r="AN668" s="153"/>
      <c r="AO668" s="153"/>
      <c r="AP668" s="153"/>
      <c r="AQ668" s="153"/>
      <c r="AR668" s="153"/>
      <c r="AS668" s="153"/>
      <c r="AT668" s="153"/>
      <c r="AU668" s="153"/>
      <c r="AV668" s="153"/>
      <c r="AW668" s="153"/>
      <c r="AX668" s="153"/>
      <c r="AY668" s="153"/>
      <c r="AZ668" s="153"/>
      <c r="BA668" s="191" t="str">
        <f>C668</f>
        <v>Pro dvoutrubkové otopné soustavy s nuceným oběhem teplonosné látky, otopné profily jsou orientovány svisle, připojení na otopnou soustavu je spodní středové. Je vybaveno 2 spodními vývody s vnitřním závitem G 1 a v horní části profilu je vývod pro odvzdušňovací ventil se závitem G 1. Všechny typy jsou dodávány s bočními kryty.                                Např. Korado KORATHERM VERTIKAL - M nebo rovnocenný , v atypické barvě NCS</v>
      </c>
      <c r="BB668" s="153"/>
      <c r="BC668" s="153"/>
      <c r="BD668" s="153"/>
      <c r="BE668" s="153"/>
      <c r="BF668" s="153"/>
      <c r="BG668" s="153"/>
      <c r="BH668" s="153"/>
    </row>
    <row r="669" spans="1:60" outlineLevel="1" x14ac:dyDescent="0.2">
      <c r="A669" s="160"/>
      <c r="B669" s="161"/>
      <c r="C669" s="260" t="s">
        <v>726</v>
      </c>
      <c r="D669" s="261"/>
      <c r="E669" s="261"/>
      <c r="F669" s="261"/>
      <c r="G669" s="261"/>
      <c r="H669" s="163"/>
      <c r="I669" s="163"/>
      <c r="J669" s="163"/>
      <c r="K669" s="163"/>
      <c r="L669" s="163"/>
      <c r="M669" s="163"/>
      <c r="N669" s="163"/>
      <c r="O669" s="163"/>
      <c r="P669" s="163"/>
      <c r="Q669" s="163"/>
      <c r="R669" s="163"/>
      <c r="S669" s="163"/>
      <c r="T669" s="163"/>
      <c r="U669" s="163"/>
      <c r="V669" s="163"/>
      <c r="W669" s="163"/>
      <c r="X669" s="163"/>
      <c r="Y669" s="153"/>
      <c r="Z669" s="153"/>
      <c r="AA669" s="153"/>
      <c r="AB669" s="153"/>
      <c r="AC669" s="153"/>
      <c r="AD669" s="153"/>
      <c r="AE669" s="153"/>
      <c r="AF669" s="153"/>
      <c r="AG669" s="153" t="s">
        <v>107</v>
      </c>
      <c r="AH669" s="153"/>
      <c r="AI669" s="153"/>
      <c r="AJ669" s="153"/>
      <c r="AK669" s="153"/>
      <c r="AL669" s="153"/>
      <c r="AM669" s="153"/>
      <c r="AN669" s="153"/>
      <c r="AO669" s="153"/>
      <c r="AP669" s="153"/>
      <c r="AQ669" s="153"/>
      <c r="AR669" s="153"/>
      <c r="AS669" s="153"/>
      <c r="AT669" s="153"/>
      <c r="AU669" s="153"/>
      <c r="AV669" s="153"/>
      <c r="AW669" s="153"/>
      <c r="AX669" s="153"/>
      <c r="AY669" s="153"/>
      <c r="AZ669" s="153"/>
      <c r="BA669" s="191" t="str">
        <f>C669</f>
        <v>Značení: AA-BBB/CCC; AA-počet desek;BBB-výška(cm);CCC-šířka(cm)00M-typ připojení spodní středové, umístění: místnost foyer -103-</v>
      </c>
      <c r="BB669" s="153"/>
      <c r="BC669" s="153"/>
      <c r="BD669" s="153"/>
      <c r="BE669" s="153"/>
      <c r="BF669" s="153"/>
      <c r="BG669" s="153"/>
      <c r="BH669" s="153"/>
    </row>
    <row r="670" spans="1:60" outlineLevel="1" x14ac:dyDescent="0.2">
      <c r="A670" s="177">
        <v>261</v>
      </c>
      <c r="B670" s="178" t="s">
        <v>727</v>
      </c>
      <c r="C670" s="196" t="s">
        <v>728</v>
      </c>
      <c r="D670" s="179" t="s">
        <v>283</v>
      </c>
      <c r="E670" s="180">
        <v>178</v>
      </c>
      <c r="F670" s="181"/>
      <c r="G670" s="182">
        <f>ROUND(E670*F670,2)</f>
        <v>0</v>
      </c>
      <c r="H670" s="181"/>
      <c r="I670" s="182">
        <f>ROUND(E670*H670,2)</f>
        <v>0</v>
      </c>
      <c r="J670" s="181"/>
      <c r="K670" s="182">
        <f>ROUND(E670*J670,2)</f>
        <v>0</v>
      </c>
      <c r="L670" s="182">
        <v>21</v>
      </c>
      <c r="M670" s="182">
        <f>G670*(1+L670/100)</f>
        <v>0</v>
      </c>
      <c r="N670" s="182">
        <v>0</v>
      </c>
      <c r="O670" s="182">
        <f>ROUND(E670*N670,2)</f>
        <v>0</v>
      </c>
      <c r="P670" s="182">
        <v>0</v>
      </c>
      <c r="Q670" s="182">
        <f>ROUND(E670*P670,2)</f>
        <v>0</v>
      </c>
      <c r="R670" s="182"/>
      <c r="S670" s="182" t="s">
        <v>240</v>
      </c>
      <c r="T670" s="183" t="s">
        <v>241</v>
      </c>
      <c r="U670" s="163">
        <v>0</v>
      </c>
      <c r="V670" s="163">
        <f>ROUND(E670*U670,2)</f>
        <v>0</v>
      </c>
      <c r="W670" s="163"/>
      <c r="X670" s="163" t="s">
        <v>100</v>
      </c>
      <c r="Y670" s="153"/>
      <c r="Z670" s="153"/>
      <c r="AA670" s="153"/>
      <c r="AB670" s="153"/>
      <c r="AC670" s="153"/>
      <c r="AD670" s="153"/>
      <c r="AE670" s="153"/>
      <c r="AF670" s="153"/>
      <c r="AG670" s="153" t="s">
        <v>101</v>
      </c>
      <c r="AH670" s="153"/>
      <c r="AI670" s="153"/>
      <c r="AJ670" s="153"/>
      <c r="AK670" s="153"/>
      <c r="AL670" s="153"/>
      <c r="AM670" s="153"/>
      <c r="AN670" s="153"/>
      <c r="AO670" s="153"/>
      <c r="AP670" s="153"/>
      <c r="AQ670" s="153"/>
      <c r="AR670" s="153"/>
      <c r="AS670" s="153"/>
      <c r="AT670" s="153"/>
      <c r="AU670" s="153"/>
      <c r="AV670" s="153"/>
      <c r="AW670" s="153"/>
      <c r="AX670" s="153"/>
      <c r="AY670" s="153"/>
      <c r="AZ670" s="153"/>
      <c r="BA670" s="153"/>
      <c r="BB670" s="153"/>
      <c r="BC670" s="153"/>
      <c r="BD670" s="153"/>
      <c r="BE670" s="153"/>
      <c r="BF670" s="153"/>
      <c r="BG670" s="153"/>
      <c r="BH670" s="153"/>
    </row>
    <row r="671" spans="1:60" ht="22.5" outlineLevel="1" x14ac:dyDescent="0.2">
      <c r="A671" s="160"/>
      <c r="B671" s="161"/>
      <c r="C671" s="262" t="s">
        <v>729</v>
      </c>
      <c r="D671" s="263"/>
      <c r="E671" s="263"/>
      <c r="F671" s="263"/>
      <c r="G671" s="263"/>
      <c r="H671" s="163"/>
      <c r="I671" s="163"/>
      <c r="J671" s="163"/>
      <c r="K671" s="163"/>
      <c r="L671" s="163"/>
      <c r="M671" s="163"/>
      <c r="N671" s="163"/>
      <c r="O671" s="163"/>
      <c r="P671" s="163"/>
      <c r="Q671" s="163"/>
      <c r="R671" s="163"/>
      <c r="S671" s="163"/>
      <c r="T671" s="163"/>
      <c r="U671" s="163"/>
      <c r="V671" s="163"/>
      <c r="W671" s="163"/>
      <c r="X671" s="163"/>
      <c r="Y671" s="153"/>
      <c r="Z671" s="153"/>
      <c r="AA671" s="153"/>
      <c r="AB671" s="153"/>
      <c r="AC671" s="153"/>
      <c r="AD671" s="153"/>
      <c r="AE671" s="153"/>
      <c r="AF671" s="153"/>
      <c r="AG671" s="153" t="s">
        <v>107</v>
      </c>
      <c r="AH671" s="153"/>
      <c r="AI671" s="153"/>
      <c r="AJ671" s="153"/>
      <c r="AK671" s="153"/>
      <c r="AL671" s="153"/>
      <c r="AM671" s="153"/>
      <c r="AN671" s="153"/>
      <c r="AO671" s="153"/>
      <c r="AP671" s="153"/>
      <c r="AQ671" s="153"/>
      <c r="AR671" s="153"/>
      <c r="AS671" s="153"/>
      <c r="AT671" s="153"/>
      <c r="AU671" s="153"/>
      <c r="AV671" s="153"/>
      <c r="AW671" s="153"/>
      <c r="AX671" s="153"/>
      <c r="AY671" s="153"/>
      <c r="AZ671" s="153"/>
      <c r="BA671" s="191" t="str">
        <f>C671</f>
        <v>U tohoto typu produktu je do ocelového opláštění přímo ražena mřížka a je jeho nedílnou součást, připojovací závit	vnitřní G 1/2“ způsob připojení	spodní levé doporučené.</v>
      </c>
      <c r="BB671" s="153"/>
      <c r="BC671" s="153"/>
      <c r="BD671" s="153"/>
      <c r="BE671" s="153"/>
      <c r="BF671" s="153"/>
      <c r="BG671" s="153"/>
      <c r="BH671" s="153"/>
    </row>
    <row r="672" spans="1:60" outlineLevel="1" x14ac:dyDescent="0.2">
      <c r="A672" s="160"/>
      <c r="B672" s="161"/>
      <c r="C672" s="260" t="s">
        <v>806</v>
      </c>
      <c r="D672" s="261"/>
      <c r="E672" s="261"/>
      <c r="F672" s="261"/>
      <c r="G672" s="261"/>
      <c r="H672" s="163"/>
      <c r="I672" s="163"/>
      <c r="J672" s="163"/>
      <c r="K672" s="163"/>
      <c r="L672" s="163"/>
      <c r="M672" s="163"/>
      <c r="N672" s="163"/>
      <c r="O672" s="163"/>
      <c r="P672" s="163"/>
      <c r="Q672" s="163"/>
      <c r="R672" s="163"/>
      <c r="S672" s="163"/>
      <c r="T672" s="163"/>
      <c r="U672" s="163"/>
      <c r="V672" s="163"/>
      <c r="W672" s="163"/>
      <c r="X672" s="163"/>
      <c r="Y672" s="153"/>
      <c r="Z672" s="153"/>
      <c r="AA672" s="153"/>
      <c r="AB672" s="153"/>
      <c r="AC672" s="153"/>
      <c r="AD672" s="153"/>
      <c r="AE672" s="153"/>
      <c r="AF672" s="153"/>
      <c r="AG672" s="153" t="s">
        <v>107</v>
      </c>
      <c r="AH672" s="153"/>
      <c r="AI672" s="153"/>
      <c r="AJ672" s="153"/>
      <c r="AK672" s="153"/>
      <c r="AL672" s="153"/>
      <c r="AM672" s="153"/>
      <c r="AN672" s="153"/>
      <c r="AO672" s="153"/>
      <c r="AP672" s="153"/>
      <c r="AQ672" s="153"/>
      <c r="AR672" s="153"/>
      <c r="AS672" s="153"/>
      <c r="AT672" s="153"/>
      <c r="AU672" s="153"/>
      <c r="AV672" s="153"/>
      <c r="AW672" s="153"/>
      <c r="AX672" s="153"/>
      <c r="AY672" s="153"/>
      <c r="AZ672" s="153"/>
      <c r="BA672" s="153"/>
      <c r="BB672" s="153"/>
      <c r="BC672" s="153"/>
      <c r="BD672" s="153"/>
      <c r="BE672" s="153"/>
      <c r="BF672" s="153"/>
      <c r="BG672" s="153"/>
      <c r="BH672" s="153"/>
    </row>
    <row r="673" spans="1:60" outlineLevel="1" x14ac:dyDescent="0.2">
      <c r="A673" s="160"/>
      <c r="B673" s="161"/>
      <c r="C673" s="260" t="s">
        <v>730</v>
      </c>
      <c r="D673" s="261"/>
      <c r="E673" s="261"/>
      <c r="F673" s="261"/>
      <c r="G673" s="261"/>
      <c r="H673" s="163"/>
      <c r="I673" s="163"/>
      <c r="J673" s="163"/>
      <c r="K673" s="163"/>
      <c r="L673" s="163"/>
      <c r="M673" s="163"/>
      <c r="N673" s="163"/>
      <c r="O673" s="163"/>
      <c r="P673" s="163"/>
      <c r="Q673" s="163"/>
      <c r="R673" s="163"/>
      <c r="S673" s="163"/>
      <c r="T673" s="163"/>
      <c r="U673" s="163"/>
      <c r="V673" s="163"/>
      <c r="W673" s="163"/>
      <c r="X673" s="163"/>
      <c r="Y673" s="153"/>
      <c r="Z673" s="153"/>
      <c r="AA673" s="153"/>
      <c r="AB673" s="153"/>
      <c r="AC673" s="153"/>
      <c r="AD673" s="153"/>
      <c r="AE673" s="153"/>
      <c r="AF673" s="153"/>
      <c r="AG673" s="153" t="s">
        <v>107</v>
      </c>
      <c r="AH673" s="153"/>
      <c r="AI673" s="153"/>
      <c r="AJ673" s="153"/>
      <c r="AK673" s="153"/>
      <c r="AL673" s="153"/>
      <c r="AM673" s="153"/>
      <c r="AN673" s="153"/>
      <c r="AO673" s="153"/>
      <c r="AP673" s="153"/>
      <c r="AQ673" s="153"/>
      <c r="AR673" s="153"/>
      <c r="AS673" s="153"/>
      <c r="AT673" s="153"/>
      <c r="AU673" s="153"/>
      <c r="AV673" s="153"/>
      <c r="AW673" s="153"/>
      <c r="AX673" s="153"/>
      <c r="AY673" s="153"/>
      <c r="AZ673" s="153"/>
      <c r="BA673" s="153"/>
      <c r="BB673" s="153"/>
      <c r="BC673" s="153"/>
      <c r="BD673" s="153"/>
      <c r="BE673" s="153"/>
      <c r="BF673" s="153"/>
      <c r="BG673" s="153"/>
      <c r="BH673" s="153"/>
    </row>
    <row r="674" spans="1:60" outlineLevel="1" x14ac:dyDescent="0.2">
      <c r="A674" s="177">
        <v>262</v>
      </c>
      <c r="B674" s="178" t="s">
        <v>731</v>
      </c>
      <c r="C674" s="196" t="s">
        <v>732</v>
      </c>
      <c r="D674" s="179" t="s">
        <v>283</v>
      </c>
      <c r="E674" s="180">
        <v>142</v>
      </c>
      <c r="F674" s="181"/>
      <c r="G674" s="182">
        <f>ROUND(E674*F674,2)</f>
        <v>0</v>
      </c>
      <c r="H674" s="181"/>
      <c r="I674" s="182">
        <f>ROUND(E674*H674,2)</f>
        <v>0</v>
      </c>
      <c r="J674" s="181"/>
      <c r="K674" s="182">
        <f>ROUND(E674*J674,2)</f>
        <v>0</v>
      </c>
      <c r="L674" s="182">
        <v>21</v>
      </c>
      <c r="M674" s="182">
        <f>G674*(1+L674/100)</f>
        <v>0</v>
      </c>
      <c r="N674" s="182">
        <v>0</v>
      </c>
      <c r="O674" s="182">
        <f>ROUND(E674*N674,2)</f>
        <v>0</v>
      </c>
      <c r="P674" s="182">
        <v>0</v>
      </c>
      <c r="Q674" s="182">
        <f>ROUND(E674*P674,2)</f>
        <v>0</v>
      </c>
      <c r="R674" s="182"/>
      <c r="S674" s="182" t="s">
        <v>240</v>
      </c>
      <c r="T674" s="183" t="s">
        <v>241</v>
      </c>
      <c r="U674" s="163">
        <v>0</v>
      </c>
      <c r="V674" s="163">
        <f>ROUND(E674*U674,2)</f>
        <v>0</v>
      </c>
      <c r="W674" s="163"/>
      <c r="X674" s="163" t="s">
        <v>100</v>
      </c>
      <c r="Y674" s="153"/>
      <c r="Z674" s="153"/>
      <c r="AA674" s="153"/>
      <c r="AB674" s="153"/>
      <c r="AC674" s="153"/>
      <c r="AD674" s="153"/>
      <c r="AE674" s="153"/>
      <c r="AF674" s="153"/>
      <c r="AG674" s="153" t="s">
        <v>101</v>
      </c>
      <c r="AH674" s="153"/>
      <c r="AI674" s="153"/>
      <c r="AJ674" s="153"/>
      <c r="AK674" s="153"/>
      <c r="AL674" s="153"/>
      <c r="AM674" s="153"/>
      <c r="AN674" s="153"/>
      <c r="AO674" s="153"/>
      <c r="AP674" s="153"/>
      <c r="AQ674" s="153"/>
      <c r="AR674" s="153"/>
      <c r="AS674" s="153"/>
      <c r="AT674" s="153"/>
      <c r="AU674" s="153"/>
      <c r="AV674" s="153"/>
      <c r="AW674" s="153"/>
      <c r="AX674" s="153"/>
      <c r="AY674" s="153"/>
      <c r="AZ674" s="153"/>
      <c r="BA674" s="153"/>
      <c r="BB674" s="153"/>
      <c r="BC674" s="153"/>
      <c r="BD674" s="153"/>
      <c r="BE674" s="153"/>
      <c r="BF674" s="153"/>
      <c r="BG674" s="153"/>
      <c r="BH674" s="153"/>
    </row>
    <row r="675" spans="1:60" ht="22.5" outlineLevel="1" x14ac:dyDescent="0.2">
      <c r="A675" s="160"/>
      <c r="B675" s="161"/>
      <c r="C675" s="262" t="s">
        <v>729</v>
      </c>
      <c r="D675" s="263"/>
      <c r="E675" s="263"/>
      <c r="F675" s="263"/>
      <c r="G675" s="263"/>
      <c r="H675" s="163"/>
      <c r="I675" s="163"/>
      <c r="J675" s="163"/>
      <c r="K675" s="163"/>
      <c r="L675" s="163"/>
      <c r="M675" s="163"/>
      <c r="N675" s="163"/>
      <c r="O675" s="163"/>
      <c r="P675" s="163"/>
      <c r="Q675" s="163"/>
      <c r="R675" s="163"/>
      <c r="S675" s="163"/>
      <c r="T675" s="163"/>
      <c r="U675" s="163"/>
      <c r="V675" s="163"/>
      <c r="W675" s="163"/>
      <c r="X675" s="163"/>
      <c r="Y675" s="153"/>
      <c r="Z675" s="153"/>
      <c r="AA675" s="153"/>
      <c r="AB675" s="153"/>
      <c r="AC675" s="153"/>
      <c r="AD675" s="153"/>
      <c r="AE675" s="153"/>
      <c r="AF675" s="153"/>
      <c r="AG675" s="153" t="s">
        <v>107</v>
      </c>
      <c r="AH675" s="153"/>
      <c r="AI675" s="153"/>
      <c r="AJ675" s="153"/>
      <c r="AK675" s="153"/>
      <c r="AL675" s="153"/>
      <c r="AM675" s="153"/>
      <c r="AN675" s="153"/>
      <c r="AO675" s="153"/>
      <c r="AP675" s="153"/>
      <c r="AQ675" s="153"/>
      <c r="AR675" s="153"/>
      <c r="AS675" s="153"/>
      <c r="AT675" s="153"/>
      <c r="AU675" s="153"/>
      <c r="AV675" s="153"/>
      <c r="AW675" s="153"/>
      <c r="AX675" s="153"/>
      <c r="AY675" s="153"/>
      <c r="AZ675" s="153"/>
      <c r="BA675" s="191" t="str">
        <f>C675</f>
        <v>U tohoto typu produktu je do ocelového opláštění přímo ražena mřížka a je jeho nedílnou součást, připojovací závit	vnitřní G 1/2“ způsob připojení	spodní levé doporučené.</v>
      </c>
      <c r="BB675" s="153"/>
      <c r="BC675" s="153"/>
      <c r="BD675" s="153"/>
      <c r="BE675" s="153"/>
      <c r="BF675" s="153"/>
      <c r="BG675" s="153"/>
      <c r="BH675" s="153"/>
    </row>
    <row r="676" spans="1:60" outlineLevel="1" x14ac:dyDescent="0.2">
      <c r="A676" s="160"/>
      <c r="B676" s="161"/>
      <c r="C676" s="260" t="s">
        <v>806</v>
      </c>
      <c r="D676" s="261"/>
      <c r="E676" s="261"/>
      <c r="F676" s="261"/>
      <c r="G676" s="261"/>
      <c r="H676" s="163"/>
      <c r="I676" s="163"/>
      <c r="J676" s="163"/>
      <c r="K676" s="163"/>
      <c r="L676" s="163"/>
      <c r="M676" s="163"/>
      <c r="N676" s="163"/>
      <c r="O676" s="163"/>
      <c r="P676" s="163"/>
      <c r="Q676" s="163"/>
      <c r="R676" s="163"/>
      <c r="S676" s="163"/>
      <c r="T676" s="163"/>
      <c r="U676" s="163"/>
      <c r="V676" s="163"/>
      <c r="W676" s="163"/>
      <c r="X676" s="163"/>
      <c r="Y676" s="153"/>
      <c r="Z676" s="153"/>
      <c r="AA676" s="153"/>
      <c r="AB676" s="153"/>
      <c r="AC676" s="153"/>
      <c r="AD676" s="153"/>
      <c r="AE676" s="153"/>
      <c r="AF676" s="153"/>
      <c r="AG676" s="153" t="s">
        <v>107</v>
      </c>
      <c r="AH676" s="153"/>
      <c r="AI676" s="153"/>
      <c r="AJ676" s="153"/>
      <c r="AK676" s="153"/>
      <c r="AL676" s="153"/>
      <c r="AM676" s="153"/>
      <c r="AN676" s="153"/>
      <c r="AO676" s="153"/>
      <c r="AP676" s="153"/>
      <c r="AQ676" s="153"/>
      <c r="AR676" s="153"/>
      <c r="AS676" s="153"/>
      <c r="AT676" s="153"/>
      <c r="AU676" s="153"/>
      <c r="AV676" s="153"/>
      <c r="AW676" s="153"/>
      <c r="AX676" s="153"/>
      <c r="AY676" s="153"/>
      <c r="AZ676" s="153"/>
      <c r="BA676" s="153"/>
      <c r="BB676" s="153"/>
      <c r="BC676" s="153"/>
      <c r="BD676" s="153"/>
      <c r="BE676" s="153"/>
      <c r="BF676" s="153"/>
      <c r="BG676" s="153"/>
      <c r="BH676" s="153"/>
    </row>
    <row r="677" spans="1:60" outlineLevel="1" x14ac:dyDescent="0.2">
      <c r="A677" s="160"/>
      <c r="B677" s="161"/>
      <c r="C677" s="260" t="s">
        <v>730</v>
      </c>
      <c r="D677" s="261"/>
      <c r="E677" s="261"/>
      <c r="F677" s="261"/>
      <c r="G677" s="261"/>
      <c r="H677" s="163"/>
      <c r="I677" s="163"/>
      <c r="J677" s="163"/>
      <c r="K677" s="163"/>
      <c r="L677" s="163"/>
      <c r="M677" s="163"/>
      <c r="N677" s="163"/>
      <c r="O677" s="163"/>
      <c r="P677" s="163"/>
      <c r="Q677" s="163"/>
      <c r="R677" s="163"/>
      <c r="S677" s="163"/>
      <c r="T677" s="163"/>
      <c r="U677" s="163"/>
      <c r="V677" s="163"/>
      <c r="W677" s="163"/>
      <c r="X677" s="163"/>
      <c r="Y677" s="153"/>
      <c r="Z677" s="153"/>
      <c r="AA677" s="153"/>
      <c r="AB677" s="153"/>
      <c r="AC677" s="153"/>
      <c r="AD677" s="153"/>
      <c r="AE677" s="153"/>
      <c r="AF677" s="153"/>
      <c r="AG677" s="153" t="s">
        <v>107</v>
      </c>
      <c r="AH677" s="153"/>
      <c r="AI677" s="153"/>
      <c r="AJ677" s="153"/>
      <c r="AK677" s="153"/>
      <c r="AL677" s="153"/>
      <c r="AM677" s="153"/>
      <c r="AN677" s="153"/>
      <c r="AO677" s="153"/>
      <c r="AP677" s="153"/>
      <c r="AQ677" s="153"/>
      <c r="AR677" s="153"/>
      <c r="AS677" s="153"/>
      <c r="AT677" s="153"/>
      <c r="AU677" s="153"/>
      <c r="AV677" s="153"/>
      <c r="AW677" s="153"/>
      <c r="AX677" s="153"/>
      <c r="AY677" s="153"/>
      <c r="AZ677" s="153"/>
      <c r="BA677" s="153"/>
      <c r="BB677" s="153"/>
      <c r="BC677" s="153"/>
      <c r="BD677" s="153"/>
      <c r="BE677" s="153"/>
      <c r="BF677" s="153"/>
      <c r="BG677" s="153"/>
      <c r="BH677" s="153"/>
    </row>
    <row r="678" spans="1:60" outlineLevel="1" x14ac:dyDescent="0.2">
      <c r="A678" s="177">
        <v>263</v>
      </c>
      <c r="B678" s="178" t="s">
        <v>733</v>
      </c>
      <c r="C678" s="196" t="s">
        <v>734</v>
      </c>
      <c r="D678" s="179" t="s">
        <v>283</v>
      </c>
      <c r="E678" s="180">
        <v>21</v>
      </c>
      <c r="F678" s="181"/>
      <c r="G678" s="182">
        <f>ROUND(E678*F678,2)</f>
        <v>0</v>
      </c>
      <c r="H678" s="181"/>
      <c r="I678" s="182">
        <f>ROUND(E678*H678,2)</f>
        <v>0</v>
      </c>
      <c r="J678" s="181"/>
      <c r="K678" s="182">
        <f>ROUND(E678*J678,2)</f>
        <v>0</v>
      </c>
      <c r="L678" s="182">
        <v>21</v>
      </c>
      <c r="M678" s="182">
        <f>G678*(1+L678/100)</f>
        <v>0</v>
      </c>
      <c r="N678" s="182">
        <v>0</v>
      </c>
      <c r="O678" s="182">
        <f>ROUND(E678*N678,2)</f>
        <v>0</v>
      </c>
      <c r="P678" s="182">
        <v>0</v>
      </c>
      <c r="Q678" s="182">
        <f>ROUND(E678*P678,2)</f>
        <v>0</v>
      </c>
      <c r="R678" s="182"/>
      <c r="S678" s="182" t="s">
        <v>240</v>
      </c>
      <c r="T678" s="183" t="s">
        <v>241</v>
      </c>
      <c r="U678" s="163">
        <v>0</v>
      </c>
      <c r="V678" s="163">
        <f>ROUND(E678*U678,2)</f>
        <v>0</v>
      </c>
      <c r="W678" s="163"/>
      <c r="X678" s="163" t="s">
        <v>100</v>
      </c>
      <c r="Y678" s="153"/>
      <c r="Z678" s="153"/>
      <c r="AA678" s="153"/>
      <c r="AB678" s="153"/>
      <c r="AC678" s="153"/>
      <c r="AD678" s="153"/>
      <c r="AE678" s="153"/>
      <c r="AF678" s="153"/>
      <c r="AG678" s="153" t="s">
        <v>101</v>
      </c>
      <c r="AH678" s="153"/>
      <c r="AI678" s="153"/>
      <c r="AJ678" s="153"/>
      <c r="AK678" s="153"/>
      <c r="AL678" s="153"/>
      <c r="AM678" s="153"/>
      <c r="AN678" s="153"/>
      <c r="AO678" s="153"/>
      <c r="AP678" s="153"/>
      <c r="AQ678" s="153"/>
      <c r="AR678" s="153"/>
      <c r="AS678" s="153"/>
      <c r="AT678" s="153"/>
      <c r="AU678" s="153"/>
      <c r="AV678" s="153"/>
      <c r="AW678" s="153"/>
      <c r="AX678" s="153"/>
      <c r="AY678" s="153"/>
      <c r="AZ678" s="153"/>
      <c r="BA678" s="153"/>
      <c r="BB678" s="153"/>
      <c r="BC678" s="153"/>
      <c r="BD678" s="153"/>
      <c r="BE678" s="153"/>
      <c r="BF678" s="153"/>
      <c r="BG678" s="153"/>
      <c r="BH678" s="153"/>
    </row>
    <row r="679" spans="1:60" ht="22.5" outlineLevel="1" x14ac:dyDescent="0.2">
      <c r="A679" s="160"/>
      <c r="B679" s="161"/>
      <c r="C679" s="262" t="s">
        <v>729</v>
      </c>
      <c r="D679" s="263"/>
      <c r="E679" s="263"/>
      <c r="F679" s="263"/>
      <c r="G679" s="263"/>
      <c r="H679" s="163"/>
      <c r="I679" s="163"/>
      <c r="J679" s="163"/>
      <c r="K679" s="163"/>
      <c r="L679" s="163"/>
      <c r="M679" s="163"/>
      <c r="N679" s="163"/>
      <c r="O679" s="163"/>
      <c r="P679" s="163"/>
      <c r="Q679" s="163"/>
      <c r="R679" s="163"/>
      <c r="S679" s="163"/>
      <c r="T679" s="163"/>
      <c r="U679" s="163"/>
      <c r="V679" s="163"/>
      <c r="W679" s="163"/>
      <c r="X679" s="163"/>
      <c r="Y679" s="153"/>
      <c r="Z679" s="153"/>
      <c r="AA679" s="153"/>
      <c r="AB679" s="153"/>
      <c r="AC679" s="153"/>
      <c r="AD679" s="153"/>
      <c r="AE679" s="153"/>
      <c r="AF679" s="153"/>
      <c r="AG679" s="153" t="s">
        <v>107</v>
      </c>
      <c r="AH679" s="153"/>
      <c r="AI679" s="153"/>
      <c r="AJ679" s="153"/>
      <c r="AK679" s="153"/>
      <c r="AL679" s="153"/>
      <c r="AM679" s="153"/>
      <c r="AN679" s="153"/>
      <c r="AO679" s="153"/>
      <c r="AP679" s="153"/>
      <c r="AQ679" s="153"/>
      <c r="AR679" s="153"/>
      <c r="AS679" s="153"/>
      <c r="AT679" s="153"/>
      <c r="AU679" s="153"/>
      <c r="AV679" s="153"/>
      <c r="AW679" s="153"/>
      <c r="AX679" s="153"/>
      <c r="AY679" s="153"/>
      <c r="AZ679" s="153"/>
      <c r="BA679" s="191" t="str">
        <f>C679</f>
        <v>U tohoto typu produktu je do ocelového opláštění přímo ražena mřížka a je jeho nedílnou součást, připojovací závit	vnitřní G 1/2“ způsob připojení	spodní levé doporučené.</v>
      </c>
      <c r="BB679" s="153"/>
      <c r="BC679" s="153"/>
      <c r="BD679" s="153"/>
      <c r="BE679" s="153"/>
      <c r="BF679" s="153"/>
      <c r="BG679" s="153"/>
      <c r="BH679" s="153"/>
    </row>
    <row r="680" spans="1:60" outlineLevel="1" x14ac:dyDescent="0.2">
      <c r="A680" s="160"/>
      <c r="B680" s="161"/>
      <c r="C680" s="260" t="s">
        <v>806</v>
      </c>
      <c r="D680" s="261"/>
      <c r="E680" s="261"/>
      <c r="F680" s="261"/>
      <c r="G680" s="261"/>
      <c r="H680" s="163"/>
      <c r="I680" s="163"/>
      <c r="J680" s="163"/>
      <c r="K680" s="163"/>
      <c r="L680" s="163"/>
      <c r="M680" s="163"/>
      <c r="N680" s="163"/>
      <c r="O680" s="163"/>
      <c r="P680" s="163"/>
      <c r="Q680" s="163"/>
      <c r="R680" s="163"/>
      <c r="S680" s="163"/>
      <c r="T680" s="163"/>
      <c r="U680" s="163"/>
      <c r="V680" s="163"/>
      <c r="W680" s="163"/>
      <c r="X680" s="163"/>
      <c r="Y680" s="153"/>
      <c r="Z680" s="153"/>
      <c r="AA680" s="153"/>
      <c r="AB680" s="153"/>
      <c r="AC680" s="153"/>
      <c r="AD680" s="153"/>
      <c r="AE680" s="153"/>
      <c r="AF680" s="153"/>
      <c r="AG680" s="153" t="s">
        <v>107</v>
      </c>
      <c r="AH680" s="153"/>
      <c r="AI680" s="153"/>
      <c r="AJ680" s="153"/>
      <c r="AK680" s="153"/>
      <c r="AL680" s="153"/>
      <c r="AM680" s="153"/>
      <c r="AN680" s="153"/>
      <c r="AO680" s="153"/>
      <c r="AP680" s="153"/>
      <c r="AQ680" s="153"/>
      <c r="AR680" s="153"/>
      <c r="AS680" s="153"/>
      <c r="AT680" s="153"/>
      <c r="AU680" s="153"/>
      <c r="AV680" s="153"/>
      <c r="AW680" s="153"/>
      <c r="AX680" s="153"/>
      <c r="AY680" s="153"/>
      <c r="AZ680" s="153"/>
      <c r="BA680" s="153"/>
      <c r="BB680" s="153"/>
      <c r="BC680" s="153"/>
      <c r="BD680" s="153"/>
      <c r="BE680" s="153"/>
      <c r="BF680" s="153"/>
      <c r="BG680" s="153"/>
      <c r="BH680" s="153"/>
    </row>
    <row r="681" spans="1:60" outlineLevel="1" x14ac:dyDescent="0.2">
      <c r="A681" s="160"/>
      <c r="B681" s="161"/>
      <c r="C681" s="260" t="s">
        <v>730</v>
      </c>
      <c r="D681" s="261"/>
      <c r="E681" s="261"/>
      <c r="F681" s="261"/>
      <c r="G681" s="261"/>
      <c r="H681" s="163"/>
      <c r="I681" s="163"/>
      <c r="J681" s="163"/>
      <c r="K681" s="163"/>
      <c r="L681" s="163"/>
      <c r="M681" s="163"/>
      <c r="N681" s="163"/>
      <c r="O681" s="163"/>
      <c r="P681" s="163"/>
      <c r="Q681" s="163"/>
      <c r="R681" s="163"/>
      <c r="S681" s="163"/>
      <c r="T681" s="163"/>
      <c r="U681" s="163"/>
      <c r="V681" s="163"/>
      <c r="W681" s="163"/>
      <c r="X681" s="163"/>
      <c r="Y681" s="153"/>
      <c r="Z681" s="153"/>
      <c r="AA681" s="153"/>
      <c r="AB681" s="153"/>
      <c r="AC681" s="153"/>
      <c r="AD681" s="153"/>
      <c r="AE681" s="153"/>
      <c r="AF681" s="153"/>
      <c r="AG681" s="153" t="s">
        <v>107</v>
      </c>
      <c r="AH681" s="153"/>
      <c r="AI681" s="153"/>
      <c r="AJ681" s="153"/>
      <c r="AK681" s="153"/>
      <c r="AL681" s="153"/>
      <c r="AM681" s="153"/>
      <c r="AN681" s="153"/>
      <c r="AO681" s="153"/>
      <c r="AP681" s="153"/>
      <c r="AQ681" s="153"/>
      <c r="AR681" s="153"/>
      <c r="AS681" s="153"/>
      <c r="AT681" s="153"/>
      <c r="AU681" s="153"/>
      <c r="AV681" s="153"/>
      <c r="AW681" s="153"/>
      <c r="AX681" s="153"/>
      <c r="AY681" s="153"/>
      <c r="AZ681" s="153"/>
      <c r="BA681" s="153"/>
      <c r="BB681" s="153"/>
      <c r="BC681" s="153"/>
      <c r="BD681" s="153"/>
      <c r="BE681" s="153"/>
      <c r="BF681" s="153"/>
      <c r="BG681" s="153"/>
      <c r="BH681" s="153"/>
    </row>
    <row r="682" spans="1:60" outlineLevel="1" x14ac:dyDescent="0.2">
      <c r="A682" s="177">
        <v>264</v>
      </c>
      <c r="B682" s="178" t="s">
        <v>735</v>
      </c>
      <c r="C682" s="196" t="s">
        <v>736</v>
      </c>
      <c r="D682" s="179" t="s">
        <v>283</v>
      </c>
      <c r="E682" s="180">
        <v>2</v>
      </c>
      <c r="F682" s="181"/>
      <c r="G682" s="182">
        <f>ROUND(E682*F682,2)</f>
        <v>0</v>
      </c>
      <c r="H682" s="181"/>
      <c r="I682" s="182">
        <f>ROUND(E682*H682,2)</f>
        <v>0</v>
      </c>
      <c r="J682" s="181"/>
      <c r="K682" s="182">
        <f>ROUND(E682*J682,2)</f>
        <v>0</v>
      </c>
      <c r="L682" s="182">
        <v>21</v>
      </c>
      <c r="M682" s="182">
        <f>G682*(1+L682/100)</f>
        <v>0</v>
      </c>
      <c r="N682" s="182">
        <v>0</v>
      </c>
      <c r="O682" s="182">
        <f>ROUND(E682*N682,2)</f>
        <v>0</v>
      </c>
      <c r="P682" s="182">
        <v>0</v>
      </c>
      <c r="Q682" s="182">
        <f>ROUND(E682*P682,2)</f>
        <v>0</v>
      </c>
      <c r="R682" s="182"/>
      <c r="S682" s="182" t="s">
        <v>240</v>
      </c>
      <c r="T682" s="183" t="s">
        <v>241</v>
      </c>
      <c r="U682" s="163">
        <v>0</v>
      </c>
      <c r="V682" s="163">
        <f>ROUND(E682*U682,2)</f>
        <v>0</v>
      </c>
      <c r="W682" s="163"/>
      <c r="X682" s="163" t="s">
        <v>100</v>
      </c>
      <c r="Y682" s="153"/>
      <c r="Z682" s="153"/>
      <c r="AA682" s="153"/>
      <c r="AB682" s="153"/>
      <c r="AC682" s="153"/>
      <c r="AD682" s="153"/>
      <c r="AE682" s="153"/>
      <c r="AF682" s="153"/>
      <c r="AG682" s="153" t="s">
        <v>101</v>
      </c>
      <c r="AH682" s="153"/>
      <c r="AI682" s="153"/>
      <c r="AJ682" s="153"/>
      <c r="AK682" s="153"/>
      <c r="AL682" s="153"/>
      <c r="AM682" s="153"/>
      <c r="AN682" s="153"/>
      <c r="AO682" s="153"/>
      <c r="AP682" s="153"/>
      <c r="AQ682" s="153"/>
      <c r="AR682" s="153"/>
      <c r="AS682" s="153"/>
      <c r="AT682" s="153"/>
      <c r="AU682" s="153"/>
      <c r="AV682" s="153"/>
      <c r="AW682" s="153"/>
      <c r="AX682" s="153"/>
      <c r="AY682" s="153"/>
      <c r="AZ682" s="153"/>
      <c r="BA682" s="153"/>
      <c r="BB682" s="153"/>
      <c r="BC682" s="153"/>
      <c r="BD682" s="153"/>
      <c r="BE682" s="153"/>
      <c r="BF682" s="153"/>
      <c r="BG682" s="153"/>
      <c r="BH682" s="153"/>
    </row>
    <row r="683" spans="1:60" ht="22.5" outlineLevel="1" x14ac:dyDescent="0.2">
      <c r="A683" s="160"/>
      <c r="B683" s="161"/>
      <c r="C683" s="262" t="s">
        <v>729</v>
      </c>
      <c r="D683" s="263"/>
      <c r="E683" s="263"/>
      <c r="F683" s="263"/>
      <c r="G683" s="263"/>
      <c r="H683" s="163"/>
      <c r="I683" s="163"/>
      <c r="J683" s="163"/>
      <c r="K683" s="163"/>
      <c r="L683" s="163"/>
      <c r="M683" s="163"/>
      <c r="N683" s="163"/>
      <c r="O683" s="163"/>
      <c r="P683" s="163"/>
      <c r="Q683" s="163"/>
      <c r="R683" s="163"/>
      <c r="S683" s="163"/>
      <c r="T683" s="163"/>
      <c r="U683" s="163"/>
      <c r="V683" s="163"/>
      <c r="W683" s="163"/>
      <c r="X683" s="163"/>
      <c r="Y683" s="153"/>
      <c r="Z683" s="153"/>
      <c r="AA683" s="153"/>
      <c r="AB683" s="153"/>
      <c r="AC683" s="153"/>
      <c r="AD683" s="153"/>
      <c r="AE683" s="153"/>
      <c r="AF683" s="153"/>
      <c r="AG683" s="153" t="s">
        <v>107</v>
      </c>
      <c r="AH683" s="153"/>
      <c r="AI683" s="153"/>
      <c r="AJ683" s="153"/>
      <c r="AK683" s="153"/>
      <c r="AL683" s="153"/>
      <c r="AM683" s="153"/>
      <c r="AN683" s="153"/>
      <c r="AO683" s="153"/>
      <c r="AP683" s="153"/>
      <c r="AQ683" s="153"/>
      <c r="AR683" s="153"/>
      <c r="AS683" s="153"/>
      <c r="AT683" s="153"/>
      <c r="AU683" s="153"/>
      <c r="AV683" s="153"/>
      <c r="AW683" s="153"/>
      <c r="AX683" s="153"/>
      <c r="AY683" s="153"/>
      <c r="AZ683" s="153"/>
      <c r="BA683" s="191" t="str">
        <f>C683</f>
        <v>U tohoto typu produktu je do ocelového opláštění přímo ražena mřížka a je jeho nedílnou součást, připojovací závit	vnitřní G 1/2“ způsob připojení	spodní levé doporučené.</v>
      </c>
      <c r="BB683" s="153"/>
      <c r="BC683" s="153"/>
      <c r="BD683" s="153"/>
      <c r="BE683" s="153"/>
      <c r="BF683" s="153"/>
      <c r="BG683" s="153"/>
      <c r="BH683" s="153"/>
    </row>
    <row r="684" spans="1:60" outlineLevel="1" x14ac:dyDescent="0.2">
      <c r="A684" s="160"/>
      <c r="B684" s="161"/>
      <c r="C684" s="260" t="s">
        <v>806</v>
      </c>
      <c r="D684" s="261"/>
      <c r="E684" s="261"/>
      <c r="F684" s="261"/>
      <c r="G684" s="261"/>
      <c r="H684" s="163"/>
      <c r="I684" s="163"/>
      <c r="J684" s="163"/>
      <c r="K684" s="163"/>
      <c r="L684" s="163"/>
      <c r="M684" s="163"/>
      <c r="N684" s="163"/>
      <c r="O684" s="163"/>
      <c r="P684" s="163"/>
      <c r="Q684" s="163"/>
      <c r="R684" s="163"/>
      <c r="S684" s="163"/>
      <c r="T684" s="163"/>
      <c r="U684" s="163"/>
      <c r="V684" s="163"/>
      <c r="W684" s="163"/>
      <c r="X684" s="163"/>
      <c r="Y684" s="153"/>
      <c r="Z684" s="153"/>
      <c r="AA684" s="153"/>
      <c r="AB684" s="153"/>
      <c r="AC684" s="153"/>
      <c r="AD684" s="153"/>
      <c r="AE684" s="153"/>
      <c r="AF684" s="153"/>
      <c r="AG684" s="153" t="s">
        <v>107</v>
      </c>
      <c r="AH684" s="153"/>
      <c r="AI684" s="153"/>
      <c r="AJ684" s="153"/>
      <c r="AK684" s="153"/>
      <c r="AL684" s="153"/>
      <c r="AM684" s="153"/>
      <c r="AN684" s="153"/>
      <c r="AO684" s="153"/>
      <c r="AP684" s="153"/>
      <c r="AQ684" s="153"/>
      <c r="AR684" s="153"/>
      <c r="AS684" s="153"/>
      <c r="AT684" s="153"/>
      <c r="AU684" s="153"/>
      <c r="AV684" s="153"/>
      <c r="AW684" s="153"/>
      <c r="AX684" s="153"/>
      <c r="AY684" s="153"/>
      <c r="AZ684" s="153"/>
      <c r="BA684" s="153"/>
      <c r="BB684" s="153"/>
      <c r="BC684" s="153"/>
      <c r="BD684" s="153"/>
      <c r="BE684" s="153"/>
      <c r="BF684" s="153"/>
      <c r="BG684" s="153"/>
      <c r="BH684" s="153"/>
    </row>
    <row r="685" spans="1:60" outlineLevel="1" x14ac:dyDescent="0.2">
      <c r="A685" s="160"/>
      <c r="B685" s="161"/>
      <c r="C685" s="260" t="s">
        <v>730</v>
      </c>
      <c r="D685" s="261"/>
      <c r="E685" s="261"/>
      <c r="F685" s="261"/>
      <c r="G685" s="261"/>
      <c r="H685" s="163"/>
      <c r="I685" s="163"/>
      <c r="J685" s="163"/>
      <c r="K685" s="163"/>
      <c r="L685" s="163"/>
      <c r="M685" s="163"/>
      <c r="N685" s="163"/>
      <c r="O685" s="163"/>
      <c r="P685" s="163"/>
      <c r="Q685" s="163"/>
      <c r="R685" s="163"/>
      <c r="S685" s="163"/>
      <c r="T685" s="163"/>
      <c r="U685" s="163"/>
      <c r="V685" s="163"/>
      <c r="W685" s="163"/>
      <c r="X685" s="163"/>
      <c r="Y685" s="153"/>
      <c r="Z685" s="153"/>
      <c r="AA685" s="153"/>
      <c r="AB685" s="153"/>
      <c r="AC685" s="153"/>
      <c r="AD685" s="153"/>
      <c r="AE685" s="153"/>
      <c r="AF685" s="153"/>
      <c r="AG685" s="153" t="s">
        <v>107</v>
      </c>
      <c r="AH685" s="153"/>
      <c r="AI685" s="153"/>
      <c r="AJ685" s="153"/>
      <c r="AK685" s="153"/>
      <c r="AL685" s="153"/>
      <c r="AM685" s="153"/>
      <c r="AN685" s="153"/>
      <c r="AO685" s="153"/>
      <c r="AP685" s="153"/>
      <c r="AQ685" s="153"/>
      <c r="AR685" s="153"/>
      <c r="AS685" s="153"/>
      <c r="AT685" s="153"/>
      <c r="AU685" s="153"/>
      <c r="AV685" s="153"/>
      <c r="AW685" s="153"/>
      <c r="AX685" s="153"/>
      <c r="AY685" s="153"/>
      <c r="AZ685" s="153"/>
      <c r="BA685" s="153"/>
      <c r="BB685" s="153"/>
      <c r="BC685" s="153"/>
      <c r="BD685" s="153"/>
      <c r="BE685" s="153"/>
      <c r="BF685" s="153"/>
      <c r="BG685" s="153"/>
      <c r="BH685" s="153"/>
    </row>
    <row r="686" spans="1:60" ht="22.5" outlineLevel="1" x14ac:dyDescent="0.2">
      <c r="A686" s="184">
        <v>265</v>
      </c>
      <c r="B686" s="185" t="s">
        <v>737</v>
      </c>
      <c r="C686" s="195" t="s">
        <v>329</v>
      </c>
      <c r="D686" s="186" t="s">
        <v>330</v>
      </c>
      <c r="E686" s="187">
        <v>700</v>
      </c>
      <c r="F686" s="188"/>
      <c r="G686" s="189">
        <f>ROUND(E686*F686,2)</f>
        <v>0</v>
      </c>
      <c r="H686" s="188"/>
      <c r="I686" s="189">
        <f>ROUND(E686*H686,2)</f>
        <v>0</v>
      </c>
      <c r="J686" s="188"/>
      <c r="K686" s="189">
        <f>ROUND(E686*J686,2)</f>
        <v>0</v>
      </c>
      <c r="L686" s="189">
        <v>21</v>
      </c>
      <c r="M686" s="189">
        <f>G686*(1+L686/100)</f>
        <v>0</v>
      </c>
      <c r="N686" s="189">
        <v>0</v>
      </c>
      <c r="O686" s="189">
        <f>ROUND(E686*N686,2)</f>
        <v>0</v>
      </c>
      <c r="P686" s="189">
        <v>0</v>
      </c>
      <c r="Q686" s="189">
        <f>ROUND(E686*P686,2)</f>
        <v>0</v>
      </c>
      <c r="R686" s="189"/>
      <c r="S686" s="189" t="s">
        <v>240</v>
      </c>
      <c r="T686" s="190" t="s">
        <v>241</v>
      </c>
      <c r="U686" s="163">
        <v>0</v>
      </c>
      <c r="V686" s="163">
        <f>ROUND(E686*U686,2)</f>
        <v>0</v>
      </c>
      <c r="W686" s="163"/>
      <c r="X686" s="163" t="s">
        <v>100</v>
      </c>
      <c r="Y686" s="153"/>
      <c r="Z686" s="153"/>
      <c r="AA686" s="153"/>
      <c r="AB686" s="153"/>
      <c r="AC686" s="153"/>
      <c r="AD686" s="153"/>
      <c r="AE686" s="153"/>
      <c r="AF686" s="153"/>
      <c r="AG686" s="153" t="s">
        <v>101</v>
      </c>
      <c r="AH686" s="153"/>
      <c r="AI686" s="153"/>
      <c r="AJ686" s="153"/>
      <c r="AK686" s="153"/>
      <c r="AL686" s="153"/>
      <c r="AM686" s="153"/>
      <c r="AN686" s="153"/>
      <c r="AO686" s="153"/>
      <c r="AP686" s="153"/>
      <c r="AQ686" s="153"/>
      <c r="AR686" s="153"/>
      <c r="AS686" s="153"/>
      <c r="AT686" s="153"/>
      <c r="AU686" s="153"/>
      <c r="AV686" s="153"/>
      <c r="AW686" s="153"/>
      <c r="AX686" s="153"/>
      <c r="AY686" s="153"/>
      <c r="AZ686" s="153"/>
      <c r="BA686" s="153"/>
      <c r="BB686" s="153"/>
      <c r="BC686" s="153"/>
      <c r="BD686" s="153"/>
      <c r="BE686" s="153"/>
      <c r="BF686" s="153"/>
      <c r="BG686" s="153"/>
      <c r="BH686" s="153"/>
    </row>
    <row r="687" spans="1:60" ht="22.5" outlineLevel="1" x14ac:dyDescent="0.2">
      <c r="A687" s="184">
        <v>266</v>
      </c>
      <c r="B687" s="185" t="s">
        <v>738</v>
      </c>
      <c r="C687" s="195" t="s">
        <v>332</v>
      </c>
      <c r="D687" s="186" t="s">
        <v>97</v>
      </c>
      <c r="E687" s="187">
        <v>3</v>
      </c>
      <c r="F687" s="188"/>
      <c r="G687" s="189">
        <f>ROUND(E687*F687,2)</f>
        <v>0</v>
      </c>
      <c r="H687" s="188"/>
      <c r="I687" s="189">
        <f>ROUND(E687*H687,2)</f>
        <v>0</v>
      </c>
      <c r="J687" s="188"/>
      <c r="K687" s="189">
        <f>ROUND(E687*J687,2)</f>
        <v>0</v>
      </c>
      <c r="L687" s="189">
        <v>21</v>
      </c>
      <c r="M687" s="189">
        <f>G687*(1+L687/100)</f>
        <v>0</v>
      </c>
      <c r="N687" s="189">
        <v>0</v>
      </c>
      <c r="O687" s="189">
        <f>ROUND(E687*N687,2)</f>
        <v>0</v>
      </c>
      <c r="P687" s="189">
        <v>0</v>
      </c>
      <c r="Q687" s="189">
        <f>ROUND(E687*P687,2)</f>
        <v>0</v>
      </c>
      <c r="R687" s="189"/>
      <c r="S687" s="189" t="s">
        <v>240</v>
      </c>
      <c r="T687" s="190" t="s">
        <v>241</v>
      </c>
      <c r="U687" s="163">
        <v>0</v>
      </c>
      <c r="V687" s="163">
        <f>ROUND(E687*U687,2)</f>
        <v>0</v>
      </c>
      <c r="W687" s="163"/>
      <c r="X687" s="163" t="s">
        <v>100</v>
      </c>
      <c r="Y687" s="153"/>
      <c r="Z687" s="153"/>
      <c r="AA687" s="153"/>
      <c r="AB687" s="153"/>
      <c r="AC687" s="153"/>
      <c r="AD687" s="153"/>
      <c r="AE687" s="153"/>
      <c r="AF687" s="153"/>
      <c r="AG687" s="153" t="s">
        <v>101</v>
      </c>
      <c r="AH687" s="153"/>
      <c r="AI687" s="153"/>
      <c r="AJ687" s="153"/>
      <c r="AK687" s="153"/>
      <c r="AL687" s="153"/>
      <c r="AM687" s="153"/>
      <c r="AN687" s="153"/>
      <c r="AO687" s="153"/>
      <c r="AP687" s="153"/>
      <c r="AQ687" s="153"/>
      <c r="AR687" s="153"/>
      <c r="AS687" s="153"/>
      <c r="AT687" s="153"/>
      <c r="AU687" s="153"/>
      <c r="AV687" s="153"/>
      <c r="AW687" s="153"/>
      <c r="AX687" s="153"/>
      <c r="AY687" s="153"/>
      <c r="AZ687" s="153"/>
      <c r="BA687" s="153"/>
      <c r="BB687" s="153"/>
      <c r="BC687" s="153"/>
      <c r="BD687" s="153"/>
      <c r="BE687" s="153"/>
      <c r="BF687" s="153"/>
      <c r="BG687" s="153"/>
      <c r="BH687" s="153"/>
    </row>
    <row r="688" spans="1:60" outlineLevel="1" x14ac:dyDescent="0.2">
      <c r="A688" s="177">
        <v>267</v>
      </c>
      <c r="B688" s="178" t="s">
        <v>739</v>
      </c>
      <c r="C688" s="196" t="s">
        <v>740</v>
      </c>
      <c r="D688" s="179" t="s">
        <v>104</v>
      </c>
      <c r="E688" s="180">
        <v>106</v>
      </c>
      <c r="F688" s="181"/>
      <c r="G688" s="182">
        <f>ROUND(E688*F688,2)</f>
        <v>0</v>
      </c>
      <c r="H688" s="181"/>
      <c r="I688" s="182">
        <f>ROUND(E688*H688,2)</f>
        <v>0</v>
      </c>
      <c r="J688" s="181"/>
      <c r="K688" s="182">
        <f>ROUND(E688*J688,2)</f>
        <v>0</v>
      </c>
      <c r="L688" s="182">
        <v>21</v>
      </c>
      <c r="M688" s="182">
        <f>G688*(1+L688/100)</f>
        <v>0</v>
      </c>
      <c r="N688" s="182">
        <v>0</v>
      </c>
      <c r="O688" s="182">
        <f>ROUND(E688*N688,2)</f>
        <v>0</v>
      </c>
      <c r="P688" s="182">
        <v>0</v>
      </c>
      <c r="Q688" s="182">
        <f>ROUND(E688*P688,2)</f>
        <v>0</v>
      </c>
      <c r="R688" s="182"/>
      <c r="S688" s="182" t="s">
        <v>240</v>
      </c>
      <c r="T688" s="183" t="s">
        <v>99</v>
      </c>
      <c r="U688" s="163">
        <v>0.14399999999999999</v>
      </c>
      <c r="V688" s="163">
        <f>ROUND(E688*U688,2)</f>
        <v>15.26</v>
      </c>
      <c r="W688" s="163"/>
      <c r="X688" s="163" t="s">
        <v>100</v>
      </c>
      <c r="Y688" s="153"/>
      <c r="Z688" s="153"/>
      <c r="AA688" s="153"/>
      <c r="AB688" s="153"/>
      <c r="AC688" s="153"/>
      <c r="AD688" s="153"/>
      <c r="AE688" s="153"/>
      <c r="AF688" s="153"/>
      <c r="AG688" s="153" t="s">
        <v>101</v>
      </c>
      <c r="AH688" s="153"/>
      <c r="AI688" s="153"/>
      <c r="AJ688" s="153"/>
      <c r="AK688" s="153"/>
      <c r="AL688" s="153"/>
      <c r="AM688" s="153"/>
      <c r="AN688" s="153"/>
      <c r="AO688" s="153"/>
      <c r="AP688" s="153"/>
      <c r="AQ688" s="153"/>
      <c r="AR688" s="153"/>
      <c r="AS688" s="153"/>
      <c r="AT688" s="153"/>
      <c r="AU688" s="153"/>
      <c r="AV688" s="153"/>
      <c r="AW688" s="153"/>
      <c r="AX688" s="153"/>
      <c r="AY688" s="153"/>
      <c r="AZ688" s="153"/>
      <c r="BA688" s="153"/>
      <c r="BB688" s="153"/>
      <c r="BC688" s="153"/>
      <c r="BD688" s="153"/>
      <c r="BE688" s="153"/>
      <c r="BF688" s="153"/>
      <c r="BG688" s="153"/>
      <c r="BH688" s="153"/>
    </row>
    <row r="689" spans="1:60" outlineLevel="1" x14ac:dyDescent="0.2">
      <c r="A689" s="160"/>
      <c r="B689" s="161"/>
      <c r="C689" s="262" t="s">
        <v>741</v>
      </c>
      <c r="D689" s="263"/>
      <c r="E689" s="263"/>
      <c r="F689" s="263"/>
      <c r="G689" s="263"/>
      <c r="H689" s="163"/>
      <c r="I689" s="163"/>
      <c r="J689" s="163"/>
      <c r="K689" s="163"/>
      <c r="L689" s="163"/>
      <c r="M689" s="163"/>
      <c r="N689" s="163"/>
      <c r="O689" s="163"/>
      <c r="P689" s="163"/>
      <c r="Q689" s="163"/>
      <c r="R689" s="163"/>
      <c r="S689" s="163"/>
      <c r="T689" s="163"/>
      <c r="U689" s="163"/>
      <c r="V689" s="163"/>
      <c r="W689" s="163"/>
      <c r="X689" s="163"/>
      <c r="Y689" s="153"/>
      <c r="Z689" s="153"/>
      <c r="AA689" s="153"/>
      <c r="AB689" s="153"/>
      <c r="AC689" s="153"/>
      <c r="AD689" s="153"/>
      <c r="AE689" s="153"/>
      <c r="AF689" s="153"/>
      <c r="AG689" s="153" t="s">
        <v>107</v>
      </c>
      <c r="AH689" s="153"/>
      <c r="AI689" s="153"/>
      <c r="AJ689" s="153"/>
      <c r="AK689" s="153"/>
      <c r="AL689" s="153"/>
      <c r="AM689" s="153"/>
      <c r="AN689" s="153"/>
      <c r="AO689" s="153"/>
      <c r="AP689" s="153"/>
      <c r="AQ689" s="153"/>
      <c r="AR689" s="153"/>
      <c r="AS689" s="153"/>
      <c r="AT689" s="153"/>
      <c r="AU689" s="153"/>
      <c r="AV689" s="153"/>
      <c r="AW689" s="153"/>
      <c r="AX689" s="153"/>
      <c r="AY689" s="153"/>
      <c r="AZ689" s="153"/>
      <c r="BA689" s="153"/>
      <c r="BB689" s="153"/>
      <c r="BC689" s="153"/>
      <c r="BD689" s="153"/>
      <c r="BE689" s="153"/>
      <c r="BF689" s="153"/>
      <c r="BG689" s="153"/>
      <c r="BH689" s="153"/>
    </row>
    <row r="690" spans="1:60" ht="22.5" outlineLevel="1" x14ac:dyDescent="0.2">
      <c r="A690" s="177">
        <v>268</v>
      </c>
      <c r="B690" s="178" t="s">
        <v>742</v>
      </c>
      <c r="C690" s="196" t="s">
        <v>743</v>
      </c>
      <c r="D690" s="179" t="s">
        <v>104</v>
      </c>
      <c r="E690" s="180">
        <v>2</v>
      </c>
      <c r="F690" s="181"/>
      <c r="G690" s="182">
        <f>ROUND(E690*F690,2)</f>
        <v>0</v>
      </c>
      <c r="H690" s="181"/>
      <c r="I690" s="182">
        <f>ROUND(E690*H690,2)</f>
        <v>0</v>
      </c>
      <c r="J690" s="181"/>
      <c r="K690" s="182">
        <f>ROUND(E690*J690,2)</f>
        <v>0</v>
      </c>
      <c r="L690" s="182">
        <v>21</v>
      </c>
      <c r="M690" s="182">
        <f>G690*(1+L690/100)</f>
        <v>0</v>
      </c>
      <c r="N690" s="182">
        <v>1.0659999999999999E-2</v>
      </c>
      <c r="O690" s="182">
        <f>ROUND(E690*N690,2)</f>
        <v>0.02</v>
      </c>
      <c r="P690" s="182">
        <v>0</v>
      </c>
      <c r="Q690" s="182">
        <f>ROUND(E690*P690,2)</f>
        <v>0</v>
      </c>
      <c r="R690" s="182"/>
      <c r="S690" s="182" t="s">
        <v>240</v>
      </c>
      <c r="T690" s="183" t="s">
        <v>241</v>
      </c>
      <c r="U690" s="163">
        <v>0.91600000000000004</v>
      </c>
      <c r="V690" s="163">
        <f>ROUND(E690*U690,2)</f>
        <v>1.83</v>
      </c>
      <c r="W690" s="163"/>
      <c r="X690" s="163" t="s">
        <v>100</v>
      </c>
      <c r="Y690" s="153"/>
      <c r="Z690" s="153"/>
      <c r="AA690" s="153"/>
      <c r="AB690" s="153"/>
      <c r="AC690" s="153"/>
      <c r="AD690" s="153"/>
      <c r="AE690" s="153"/>
      <c r="AF690" s="153"/>
      <c r="AG690" s="153" t="s">
        <v>101</v>
      </c>
      <c r="AH690" s="153"/>
      <c r="AI690" s="153"/>
      <c r="AJ690" s="153"/>
      <c r="AK690" s="153"/>
      <c r="AL690" s="153"/>
      <c r="AM690" s="153"/>
      <c r="AN690" s="153"/>
      <c r="AO690" s="153"/>
      <c r="AP690" s="153"/>
      <c r="AQ690" s="153"/>
      <c r="AR690" s="153"/>
      <c r="AS690" s="153"/>
      <c r="AT690" s="153"/>
      <c r="AU690" s="153"/>
      <c r="AV690" s="153"/>
      <c r="AW690" s="153"/>
      <c r="AX690" s="153"/>
      <c r="AY690" s="153"/>
      <c r="AZ690" s="153"/>
      <c r="BA690" s="153"/>
      <c r="BB690" s="153"/>
      <c r="BC690" s="153"/>
      <c r="BD690" s="153"/>
      <c r="BE690" s="153"/>
      <c r="BF690" s="153"/>
      <c r="BG690" s="153"/>
      <c r="BH690" s="153"/>
    </row>
    <row r="691" spans="1:60" ht="33.75" outlineLevel="1" x14ac:dyDescent="0.2">
      <c r="A691" s="160"/>
      <c r="B691" s="161"/>
      <c r="C691" s="262" t="s">
        <v>530</v>
      </c>
      <c r="D691" s="263"/>
      <c r="E691" s="263"/>
      <c r="F691" s="263"/>
      <c r="G691" s="263"/>
      <c r="H691" s="163"/>
      <c r="I691" s="163"/>
      <c r="J691" s="163"/>
      <c r="K691" s="163"/>
      <c r="L691" s="163"/>
      <c r="M691" s="163"/>
      <c r="N691" s="163"/>
      <c r="O691" s="163"/>
      <c r="P691" s="163"/>
      <c r="Q691" s="163"/>
      <c r="R691" s="163"/>
      <c r="S691" s="163"/>
      <c r="T691" s="163"/>
      <c r="U691" s="163"/>
      <c r="V691" s="163"/>
      <c r="W691" s="163"/>
      <c r="X691" s="163"/>
      <c r="Y691" s="153"/>
      <c r="Z691" s="153"/>
      <c r="AA691" s="153"/>
      <c r="AB691" s="153"/>
      <c r="AC691" s="153"/>
      <c r="AD691" s="153"/>
      <c r="AE691" s="153"/>
      <c r="AF691" s="153"/>
      <c r="AG691" s="153" t="s">
        <v>107</v>
      </c>
      <c r="AH691" s="153"/>
      <c r="AI691" s="153"/>
      <c r="AJ691" s="153"/>
      <c r="AK691" s="153"/>
      <c r="AL691" s="153"/>
      <c r="AM691" s="153"/>
      <c r="AN691" s="153"/>
      <c r="AO691" s="153"/>
      <c r="AP691" s="153"/>
      <c r="AQ691" s="153"/>
      <c r="AR691" s="153"/>
      <c r="AS691" s="153"/>
      <c r="AT691" s="153"/>
      <c r="AU691" s="153"/>
      <c r="AV691" s="153"/>
      <c r="AW691" s="153"/>
      <c r="AX691" s="153"/>
      <c r="AY691" s="153"/>
      <c r="AZ691" s="153"/>
      <c r="BA691" s="191" t="str">
        <f>C691</f>
        <v>PODLAHOVÝ KONVEKTOR S PŘIROZENOU KONVEKCÍ,   MAX.PRACOVNÍ TEPLOTA 110°C,  MAX.PRAC.TLAK  KRYCÍ MŘÍŽKA PŘÍČNÁ, černě lakovaná pozinkovaná ocelová vana, nelakovaný výměník tepla s nízkým obsahem vody, odvzdušňovacím ventilem a s unikátně tvarovanými lamelami pro vyšší tepelný výkon, eloxovaný Al rám, profil U          Např: korado Koraflex FKE nebo rovnocenný</v>
      </c>
      <c r="BB691" s="153"/>
      <c r="BC691" s="153"/>
      <c r="BD691" s="153"/>
      <c r="BE691" s="153"/>
      <c r="BF691" s="153"/>
      <c r="BG691" s="153"/>
      <c r="BH691" s="153"/>
    </row>
    <row r="692" spans="1:60" outlineLevel="1" x14ac:dyDescent="0.2">
      <c r="A692" s="184">
        <v>269</v>
      </c>
      <c r="B692" s="185" t="s">
        <v>744</v>
      </c>
      <c r="C692" s="195" t="s">
        <v>334</v>
      </c>
      <c r="D692" s="186" t="s">
        <v>239</v>
      </c>
      <c r="E692" s="187">
        <v>1</v>
      </c>
      <c r="F692" s="188"/>
      <c r="G692" s="189">
        <f>ROUND(E692*F692,2)</f>
        <v>0</v>
      </c>
      <c r="H692" s="188"/>
      <c r="I692" s="189">
        <f>ROUND(E692*H692,2)</f>
        <v>0</v>
      </c>
      <c r="J692" s="188"/>
      <c r="K692" s="189">
        <f>ROUND(E692*J692,2)</f>
        <v>0</v>
      </c>
      <c r="L692" s="189">
        <v>21</v>
      </c>
      <c r="M692" s="189">
        <f>G692*(1+L692/100)</f>
        <v>0</v>
      </c>
      <c r="N692" s="189">
        <v>0</v>
      </c>
      <c r="O692" s="189">
        <f>ROUND(E692*N692,2)</f>
        <v>0</v>
      </c>
      <c r="P692" s="189">
        <v>0</v>
      </c>
      <c r="Q692" s="189">
        <f>ROUND(E692*P692,2)</f>
        <v>0</v>
      </c>
      <c r="R692" s="189"/>
      <c r="S692" s="189" t="s">
        <v>240</v>
      </c>
      <c r="T692" s="190" t="s">
        <v>241</v>
      </c>
      <c r="U692" s="163">
        <v>0</v>
      </c>
      <c r="V692" s="163">
        <f>ROUND(E692*U692,2)</f>
        <v>0</v>
      </c>
      <c r="W692" s="163"/>
      <c r="X692" s="163" t="s">
        <v>100</v>
      </c>
      <c r="Y692" s="153"/>
      <c r="Z692" s="153"/>
      <c r="AA692" s="153"/>
      <c r="AB692" s="153"/>
      <c r="AC692" s="153"/>
      <c r="AD692" s="153"/>
      <c r="AE692" s="153"/>
      <c r="AF692" s="153"/>
      <c r="AG692" s="153" t="s">
        <v>101</v>
      </c>
      <c r="AH692" s="153"/>
      <c r="AI692" s="153"/>
      <c r="AJ692" s="153"/>
      <c r="AK692" s="153"/>
      <c r="AL692" s="153"/>
      <c r="AM692" s="153"/>
      <c r="AN692" s="153"/>
      <c r="AO692" s="153"/>
      <c r="AP692" s="153"/>
      <c r="AQ692" s="153"/>
      <c r="AR692" s="153"/>
      <c r="AS692" s="153"/>
      <c r="AT692" s="153"/>
      <c r="AU692" s="153"/>
      <c r="AV692" s="153"/>
      <c r="AW692" s="153"/>
      <c r="AX692" s="153"/>
      <c r="AY692" s="153"/>
      <c r="AZ692" s="153"/>
      <c r="BA692" s="153"/>
      <c r="BB692" s="153"/>
      <c r="BC692" s="153"/>
      <c r="BD692" s="153"/>
      <c r="BE692" s="153"/>
      <c r="BF692" s="153"/>
      <c r="BG692" s="153"/>
      <c r="BH692" s="153"/>
    </row>
    <row r="693" spans="1:60" outlineLevel="1" x14ac:dyDescent="0.2">
      <c r="A693" s="184">
        <v>270</v>
      </c>
      <c r="B693" s="185" t="s">
        <v>335</v>
      </c>
      <c r="C693" s="195" t="s">
        <v>336</v>
      </c>
      <c r="D693" s="186" t="s">
        <v>330</v>
      </c>
      <c r="E693" s="187">
        <v>2050</v>
      </c>
      <c r="F693" s="188"/>
      <c r="G693" s="189">
        <f>ROUND(E693*F693,2)</f>
        <v>0</v>
      </c>
      <c r="H693" s="188"/>
      <c r="I693" s="189">
        <f>ROUND(E693*H693,2)</f>
        <v>0</v>
      </c>
      <c r="J693" s="188"/>
      <c r="K693" s="189">
        <f>ROUND(E693*J693,2)</f>
        <v>0</v>
      </c>
      <c r="L693" s="189">
        <v>21</v>
      </c>
      <c r="M693" s="189">
        <f>G693*(1+L693/100)</f>
        <v>0</v>
      </c>
      <c r="N693" s="189">
        <v>1.06E-3</v>
      </c>
      <c r="O693" s="189">
        <f>ROUND(E693*N693,2)</f>
        <v>2.17</v>
      </c>
      <c r="P693" s="189">
        <v>0</v>
      </c>
      <c r="Q693" s="189">
        <f>ROUND(E693*P693,2)</f>
        <v>0</v>
      </c>
      <c r="R693" s="189" t="s">
        <v>337</v>
      </c>
      <c r="S693" s="189" t="s">
        <v>99</v>
      </c>
      <c r="T693" s="190" t="s">
        <v>99</v>
      </c>
      <c r="U693" s="163">
        <v>0.42918000000000001</v>
      </c>
      <c r="V693" s="163">
        <f>ROUND(E693*U693,2)</f>
        <v>879.82</v>
      </c>
      <c r="W693" s="163"/>
      <c r="X693" s="163" t="s">
        <v>338</v>
      </c>
      <c r="Y693" s="153"/>
      <c r="Z693" s="153"/>
      <c r="AA693" s="153"/>
      <c r="AB693" s="153"/>
      <c r="AC693" s="153"/>
      <c r="AD693" s="153"/>
      <c r="AE693" s="153"/>
      <c r="AF693" s="153"/>
      <c r="AG693" s="153" t="s">
        <v>339</v>
      </c>
      <c r="AH693" s="153"/>
      <c r="AI693" s="153"/>
      <c r="AJ693" s="153"/>
      <c r="AK693" s="153"/>
      <c r="AL693" s="153"/>
      <c r="AM693" s="153"/>
      <c r="AN693" s="153"/>
      <c r="AO693" s="153"/>
      <c r="AP693" s="153"/>
      <c r="AQ693" s="153"/>
      <c r="AR693" s="153"/>
      <c r="AS693" s="153"/>
      <c r="AT693" s="153"/>
      <c r="AU693" s="153"/>
      <c r="AV693" s="153"/>
      <c r="AW693" s="153"/>
      <c r="AX693" s="153"/>
      <c r="AY693" s="153"/>
      <c r="AZ693" s="153"/>
      <c r="BA693" s="153"/>
      <c r="BB693" s="153"/>
      <c r="BC693" s="153"/>
      <c r="BD693" s="153"/>
      <c r="BE693" s="153"/>
      <c r="BF693" s="153"/>
      <c r="BG693" s="153"/>
      <c r="BH693" s="153"/>
    </row>
    <row r="694" spans="1:60" outlineLevel="1" x14ac:dyDescent="0.2">
      <c r="A694" s="177">
        <v>271</v>
      </c>
      <c r="B694" s="178" t="s">
        <v>340</v>
      </c>
      <c r="C694" s="196" t="s">
        <v>341</v>
      </c>
      <c r="D694" s="179" t="s">
        <v>342</v>
      </c>
      <c r="E694" s="180">
        <v>332</v>
      </c>
      <c r="F694" s="181"/>
      <c r="G694" s="182">
        <f>ROUND(E694*F694,2)</f>
        <v>0</v>
      </c>
      <c r="H694" s="181"/>
      <c r="I694" s="182">
        <f>ROUND(E694*H694,2)</f>
        <v>0</v>
      </c>
      <c r="J694" s="181"/>
      <c r="K694" s="182">
        <f>ROUND(E694*J694,2)</f>
        <v>0</v>
      </c>
      <c r="L694" s="182">
        <v>21</v>
      </c>
      <c r="M694" s="182">
        <f>G694*(1+L694/100)</f>
        <v>0</v>
      </c>
      <c r="N694" s="182">
        <v>0</v>
      </c>
      <c r="O694" s="182">
        <f>ROUND(E694*N694,2)</f>
        <v>0</v>
      </c>
      <c r="P694" s="182">
        <v>0</v>
      </c>
      <c r="Q694" s="182">
        <f>ROUND(E694*P694,2)</f>
        <v>0</v>
      </c>
      <c r="R694" s="182" t="s">
        <v>343</v>
      </c>
      <c r="S694" s="182" t="s">
        <v>99</v>
      </c>
      <c r="T694" s="183" t="s">
        <v>99</v>
      </c>
      <c r="U694" s="163">
        <v>1</v>
      </c>
      <c r="V694" s="163">
        <f>ROUND(E694*U694,2)</f>
        <v>332</v>
      </c>
      <c r="W694" s="163"/>
      <c r="X694" s="163" t="s">
        <v>344</v>
      </c>
      <c r="Y694" s="153"/>
      <c r="Z694" s="153"/>
      <c r="AA694" s="153"/>
      <c r="AB694" s="153"/>
      <c r="AC694" s="153"/>
      <c r="AD694" s="153"/>
      <c r="AE694" s="153"/>
      <c r="AF694" s="153"/>
      <c r="AG694" s="153" t="s">
        <v>345</v>
      </c>
      <c r="AH694" s="153"/>
      <c r="AI694" s="153"/>
      <c r="AJ694" s="153"/>
      <c r="AK694" s="153"/>
      <c r="AL694" s="153"/>
      <c r="AM694" s="153"/>
      <c r="AN694" s="153"/>
      <c r="AO694" s="153"/>
      <c r="AP694" s="153"/>
      <c r="AQ694" s="153"/>
      <c r="AR694" s="153"/>
      <c r="AS694" s="153"/>
      <c r="AT694" s="153"/>
      <c r="AU694" s="153"/>
      <c r="AV694" s="153"/>
      <c r="AW694" s="153"/>
      <c r="AX694" s="153"/>
      <c r="AY694" s="153"/>
      <c r="AZ694" s="153"/>
      <c r="BA694" s="153"/>
      <c r="BB694" s="153"/>
      <c r="BC694" s="153"/>
      <c r="BD694" s="153"/>
      <c r="BE694" s="153"/>
      <c r="BF694" s="153"/>
      <c r="BG694" s="153"/>
      <c r="BH694" s="153"/>
    </row>
    <row r="695" spans="1:60" outlineLevel="1" x14ac:dyDescent="0.2">
      <c r="A695" s="160"/>
      <c r="B695" s="161"/>
      <c r="C695" s="197" t="s">
        <v>745</v>
      </c>
      <c r="D695" s="168"/>
      <c r="E695" s="169">
        <v>24</v>
      </c>
      <c r="F695" s="163"/>
      <c r="G695" s="163"/>
      <c r="H695" s="163"/>
      <c r="I695" s="163"/>
      <c r="J695" s="163"/>
      <c r="K695" s="163"/>
      <c r="L695" s="163"/>
      <c r="M695" s="163"/>
      <c r="N695" s="163"/>
      <c r="O695" s="163"/>
      <c r="P695" s="163"/>
      <c r="Q695" s="163"/>
      <c r="R695" s="163"/>
      <c r="S695" s="163"/>
      <c r="T695" s="163"/>
      <c r="U695" s="163"/>
      <c r="V695" s="163"/>
      <c r="W695" s="163"/>
      <c r="X695" s="163"/>
      <c r="Y695" s="153"/>
      <c r="Z695" s="153"/>
      <c r="AA695" s="153"/>
      <c r="AB695" s="153"/>
      <c r="AC695" s="153"/>
      <c r="AD695" s="153"/>
      <c r="AE695" s="153"/>
      <c r="AF695" s="153"/>
      <c r="AG695" s="153" t="s">
        <v>115</v>
      </c>
      <c r="AH695" s="153">
        <v>0</v>
      </c>
      <c r="AI695" s="153"/>
      <c r="AJ695" s="153"/>
      <c r="AK695" s="153"/>
      <c r="AL695" s="153"/>
      <c r="AM695" s="153"/>
      <c r="AN695" s="153"/>
      <c r="AO695" s="153"/>
      <c r="AP695" s="153"/>
      <c r="AQ695" s="153"/>
      <c r="AR695" s="153"/>
      <c r="AS695" s="153"/>
      <c r="AT695" s="153"/>
      <c r="AU695" s="153"/>
      <c r="AV695" s="153"/>
      <c r="AW695" s="153"/>
      <c r="AX695" s="153"/>
      <c r="AY695" s="153"/>
      <c r="AZ695" s="153"/>
      <c r="BA695" s="153"/>
      <c r="BB695" s="153"/>
      <c r="BC695" s="153"/>
      <c r="BD695" s="153"/>
      <c r="BE695" s="153"/>
      <c r="BF695" s="153"/>
      <c r="BG695" s="153"/>
      <c r="BH695" s="153"/>
    </row>
    <row r="696" spans="1:60" outlineLevel="1" x14ac:dyDescent="0.2">
      <c r="A696" s="160"/>
      <c r="B696" s="161"/>
      <c r="C696" s="197" t="s">
        <v>746</v>
      </c>
      <c r="D696" s="168"/>
      <c r="E696" s="169">
        <v>200</v>
      </c>
      <c r="F696" s="163"/>
      <c r="G696" s="163"/>
      <c r="H696" s="163"/>
      <c r="I696" s="163"/>
      <c r="J696" s="163"/>
      <c r="K696" s="163"/>
      <c r="L696" s="163"/>
      <c r="M696" s="163"/>
      <c r="N696" s="163"/>
      <c r="O696" s="163"/>
      <c r="P696" s="163"/>
      <c r="Q696" s="163"/>
      <c r="R696" s="163"/>
      <c r="S696" s="163"/>
      <c r="T696" s="163"/>
      <c r="U696" s="163"/>
      <c r="V696" s="163"/>
      <c r="W696" s="163"/>
      <c r="X696" s="163"/>
      <c r="Y696" s="153"/>
      <c r="Z696" s="153"/>
      <c r="AA696" s="153"/>
      <c r="AB696" s="153"/>
      <c r="AC696" s="153"/>
      <c r="AD696" s="153"/>
      <c r="AE696" s="153"/>
      <c r="AF696" s="153"/>
      <c r="AG696" s="153" t="s">
        <v>115</v>
      </c>
      <c r="AH696" s="153">
        <v>0</v>
      </c>
      <c r="AI696" s="153"/>
      <c r="AJ696" s="153"/>
      <c r="AK696" s="153"/>
      <c r="AL696" s="153"/>
      <c r="AM696" s="153"/>
      <c r="AN696" s="153"/>
      <c r="AO696" s="153"/>
      <c r="AP696" s="153"/>
      <c r="AQ696" s="153"/>
      <c r="AR696" s="153"/>
      <c r="AS696" s="153"/>
      <c r="AT696" s="153"/>
      <c r="AU696" s="153"/>
      <c r="AV696" s="153"/>
      <c r="AW696" s="153"/>
      <c r="AX696" s="153"/>
      <c r="AY696" s="153"/>
      <c r="AZ696" s="153"/>
      <c r="BA696" s="153"/>
      <c r="BB696" s="153"/>
      <c r="BC696" s="153"/>
      <c r="BD696" s="153"/>
      <c r="BE696" s="153"/>
      <c r="BF696" s="153"/>
      <c r="BG696" s="153"/>
      <c r="BH696" s="153"/>
    </row>
    <row r="697" spans="1:60" outlineLevel="1" x14ac:dyDescent="0.2">
      <c r="A697" s="160"/>
      <c r="B697" s="161"/>
      <c r="C697" s="197" t="s">
        <v>348</v>
      </c>
      <c r="D697" s="168"/>
      <c r="E697" s="169">
        <v>72</v>
      </c>
      <c r="F697" s="163"/>
      <c r="G697" s="163"/>
      <c r="H697" s="163"/>
      <c r="I697" s="163"/>
      <c r="J697" s="163"/>
      <c r="K697" s="163"/>
      <c r="L697" s="163"/>
      <c r="M697" s="163"/>
      <c r="N697" s="163"/>
      <c r="O697" s="163"/>
      <c r="P697" s="163"/>
      <c r="Q697" s="163"/>
      <c r="R697" s="163"/>
      <c r="S697" s="163"/>
      <c r="T697" s="163"/>
      <c r="U697" s="163"/>
      <c r="V697" s="163"/>
      <c r="W697" s="163"/>
      <c r="X697" s="163"/>
      <c r="Y697" s="153"/>
      <c r="Z697" s="153"/>
      <c r="AA697" s="153"/>
      <c r="AB697" s="153"/>
      <c r="AC697" s="153"/>
      <c r="AD697" s="153"/>
      <c r="AE697" s="153"/>
      <c r="AF697" s="153"/>
      <c r="AG697" s="153" t="s">
        <v>115</v>
      </c>
      <c r="AH697" s="153">
        <v>0</v>
      </c>
      <c r="AI697" s="153"/>
      <c r="AJ697" s="153"/>
      <c r="AK697" s="153"/>
      <c r="AL697" s="153"/>
      <c r="AM697" s="153"/>
      <c r="AN697" s="153"/>
      <c r="AO697" s="153"/>
      <c r="AP697" s="153"/>
      <c r="AQ697" s="153"/>
      <c r="AR697" s="153"/>
      <c r="AS697" s="153"/>
      <c r="AT697" s="153"/>
      <c r="AU697" s="153"/>
      <c r="AV697" s="153"/>
      <c r="AW697" s="153"/>
      <c r="AX697" s="153"/>
      <c r="AY697" s="153"/>
      <c r="AZ697" s="153"/>
      <c r="BA697" s="153"/>
      <c r="BB697" s="153"/>
      <c r="BC697" s="153"/>
      <c r="BD697" s="153"/>
      <c r="BE697" s="153"/>
      <c r="BF697" s="153"/>
      <c r="BG697" s="153"/>
      <c r="BH697" s="153"/>
    </row>
    <row r="698" spans="1:60" outlineLevel="1" x14ac:dyDescent="0.2">
      <c r="A698" s="160"/>
      <c r="B698" s="161"/>
      <c r="C698" s="197" t="s">
        <v>349</v>
      </c>
      <c r="D698" s="168"/>
      <c r="E698" s="169">
        <v>36</v>
      </c>
      <c r="F698" s="163"/>
      <c r="G698" s="163"/>
      <c r="H698" s="163"/>
      <c r="I698" s="163"/>
      <c r="J698" s="163"/>
      <c r="K698" s="163"/>
      <c r="L698" s="163"/>
      <c r="M698" s="163"/>
      <c r="N698" s="163"/>
      <c r="O698" s="163"/>
      <c r="P698" s="163"/>
      <c r="Q698" s="163"/>
      <c r="R698" s="163"/>
      <c r="S698" s="163"/>
      <c r="T698" s="163"/>
      <c r="U698" s="163"/>
      <c r="V698" s="163"/>
      <c r="W698" s="163"/>
      <c r="X698" s="163"/>
      <c r="Y698" s="153"/>
      <c r="Z698" s="153"/>
      <c r="AA698" s="153"/>
      <c r="AB698" s="153"/>
      <c r="AC698" s="153"/>
      <c r="AD698" s="153"/>
      <c r="AE698" s="153"/>
      <c r="AF698" s="153"/>
      <c r="AG698" s="153" t="s">
        <v>115</v>
      </c>
      <c r="AH698" s="153">
        <v>0</v>
      </c>
      <c r="AI698" s="153"/>
      <c r="AJ698" s="153"/>
      <c r="AK698" s="153"/>
      <c r="AL698" s="153"/>
      <c r="AM698" s="153"/>
      <c r="AN698" s="153"/>
      <c r="AO698" s="153"/>
      <c r="AP698" s="153"/>
      <c r="AQ698" s="153"/>
      <c r="AR698" s="153"/>
      <c r="AS698" s="153"/>
      <c r="AT698" s="153"/>
      <c r="AU698" s="153"/>
      <c r="AV698" s="153"/>
      <c r="AW698" s="153"/>
      <c r="AX698" s="153"/>
      <c r="AY698" s="153"/>
      <c r="AZ698" s="153"/>
      <c r="BA698" s="153"/>
      <c r="BB698" s="153"/>
      <c r="BC698" s="153"/>
      <c r="BD698" s="153"/>
      <c r="BE698" s="153"/>
      <c r="BF698" s="153"/>
      <c r="BG698" s="153"/>
      <c r="BH698" s="153"/>
    </row>
    <row r="699" spans="1:60" outlineLevel="1" x14ac:dyDescent="0.2">
      <c r="A699" s="184">
        <v>272</v>
      </c>
      <c r="B699" s="185" t="s">
        <v>350</v>
      </c>
      <c r="C699" s="195" t="s">
        <v>351</v>
      </c>
      <c r="D699" s="186" t="s">
        <v>342</v>
      </c>
      <c r="E699" s="187">
        <v>80</v>
      </c>
      <c r="F699" s="188"/>
      <c r="G699" s="189">
        <f>ROUND(E699*F699,2)</f>
        <v>0</v>
      </c>
      <c r="H699" s="188"/>
      <c r="I699" s="189">
        <f>ROUND(E699*H699,2)</f>
        <v>0</v>
      </c>
      <c r="J699" s="188"/>
      <c r="K699" s="189">
        <f>ROUND(E699*J699,2)</f>
        <v>0</v>
      </c>
      <c r="L699" s="189">
        <v>21</v>
      </c>
      <c r="M699" s="189">
        <f>G699*(1+L699/100)</f>
        <v>0</v>
      </c>
      <c r="N699" s="189">
        <v>0</v>
      </c>
      <c r="O699" s="189">
        <f>ROUND(E699*N699,2)</f>
        <v>0</v>
      </c>
      <c r="P699" s="189">
        <v>0</v>
      </c>
      <c r="Q699" s="189">
        <f>ROUND(E699*P699,2)</f>
        <v>0</v>
      </c>
      <c r="R699" s="189" t="s">
        <v>343</v>
      </c>
      <c r="S699" s="189" t="s">
        <v>99</v>
      </c>
      <c r="T699" s="190" t="s">
        <v>99</v>
      </c>
      <c r="U699" s="163">
        <v>1</v>
      </c>
      <c r="V699" s="163">
        <f>ROUND(E699*U699,2)</f>
        <v>80</v>
      </c>
      <c r="W699" s="163"/>
      <c r="X699" s="163" t="s">
        <v>344</v>
      </c>
      <c r="Y699" s="153"/>
      <c r="Z699" s="153"/>
      <c r="AA699" s="153"/>
      <c r="AB699" s="153"/>
      <c r="AC699" s="153"/>
      <c r="AD699" s="153"/>
      <c r="AE699" s="153"/>
      <c r="AF699" s="153"/>
      <c r="AG699" s="153" t="s">
        <v>345</v>
      </c>
      <c r="AH699" s="153"/>
      <c r="AI699" s="153"/>
      <c r="AJ699" s="153"/>
      <c r="AK699" s="153"/>
      <c r="AL699" s="153"/>
      <c r="AM699" s="153"/>
      <c r="AN699" s="153"/>
      <c r="AO699" s="153"/>
      <c r="AP699" s="153"/>
      <c r="AQ699" s="153"/>
      <c r="AR699" s="153"/>
      <c r="AS699" s="153"/>
      <c r="AT699" s="153"/>
      <c r="AU699" s="153"/>
      <c r="AV699" s="153"/>
      <c r="AW699" s="153"/>
      <c r="AX699" s="153"/>
      <c r="AY699" s="153"/>
      <c r="AZ699" s="153"/>
      <c r="BA699" s="153"/>
      <c r="BB699" s="153"/>
      <c r="BC699" s="153"/>
      <c r="BD699" s="153"/>
      <c r="BE699" s="153"/>
      <c r="BF699" s="153"/>
      <c r="BG699" s="153"/>
      <c r="BH699" s="153"/>
    </row>
    <row r="700" spans="1:60" outlineLevel="1" x14ac:dyDescent="0.2">
      <c r="A700" s="184">
        <v>273</v>
      </c>
      <c r="B700" s="185" t="s">
        <v>352</v>
      </c>
      <c r="C700" s="195" t="s">
        <v>353</v>
      </c>
      <c r="D700" s="186" t="s">
        <v>104</v>
      </c>
      <c r="E700" s="187">
        <v>40</v>
      </c>
      <c r="F700" s="188"/>
      <c r="G700" s="189">
        <f>ROUND(E700*F700,2)</f>
        <v>0</v>
      </c>
      <c r="H700" s="188"/>
      <c r="I700" s="189">
        <f>ROUND(E700*H700,2)</f>
        <v>0</v>
      </c>
      <c r="J700" s="188"/>
      <c r="K700" s="189">
        <f>ROUND(E700*J700,2)</f>
        <v>0</v>
      </c>
      <c r="L700" s="189">
        <v>21</v>
      </c>
      <c r="M700" s="189">
        <f>G700*(1+L700/100)</f>
        <v>0</v>
      </c>
      <c r="N700" s="189">
        <v>0</v>
      </c>
      <c r="O700" s="189">
        <f>ROUND(E700*N700,2)</f>
        <v>0</v>
      </c>
      <c r="P700" s="189">
        <v>0</v>
      </c>
      <c r="Q700" s="189">
        <f>ROUND(E700*P700,2)</f>
        <v>0</v>
      </c>
      <c r="R700" s="189" t="s">
        <v>354</v>
      </c>
      <c r="S700" s="189" t="s">
        <v>99</v>
      </c>
      <c r="T700" s="190" t="s">
        <v>99</v>
      </c>
      <c r="U700" s="163">
        <v>0</v>
      </c>
      <c r="V700" s="163">
        <f>ROUND(E700*U700,2)</f>
        <v>0</v>
      </c>
      <c r="W700" s="163"/>
      <c r="X700" s="163" t="s">
        <v>355</v>
      </c>
      <c r="Y700" s="153"/>
      <c r="Z700" s="153"/>
      <c r="AA700" s="153"/>
      <c r="AB700" s="153"/>
      <c r="AC700" s="153"/>
      <c r="AD700" s="153"/>
      <c r="AE700" s="153"/>
      <c r="AF700" s="153"/>
      <c r="AG700" s="153" t="s">
        <v>356</v>
      </c>
      <c r="AH700" s="153"/>
      <c r="AI700" s="153"/>
      <c r="AJ700" s="153"/>
      <c r="AK700" s="153"/>
      <c r="AL700" s="153"/>
      <c r="AM700" s="153"/>
      <c r="AN700" s="153"/>
      <c r="AO700" s="153"/>
      <c r="AP700" s="153"/>
      <c r="AQ700" s="153"/>
      <c r="AR700" s="153"/>
      <c r="AS700" s="153"/>
      <c r="AT700" s="153"/>
      <c r="AU700" s="153"/>
      <c r="AV700" s="153"/>
      <c r="AW700" s="153"/>
      <c r="AX700" s="153"/>
      <c r="AY700" s="153"/>
      <c r="AZ700" s="153"/>
      <c r="BA700" s="153"/>
      <c r="BB700" s="153"/>
      <c r="BC700" s="153"/>
      <c r="BD700" s="153"/>
      <c r="BE700" s="153"/>
      <c r="BF700" s="153"/>
      <c r="BG700" s="153"/>
      <c r="BH700" s="153"/>
    </row>
    <row r="701" spans="1:60" outlineLevel="1" x14ac:dyDescent="0.2">
      <c r="A701" s="177">
        <v>274</v>
      </c>
      <c r="B701" s="178" t="s">
        <v>747</v>
      </c>
      <c r="C701" s="196" t="s">
        <v>748</v>
      </c>
      <c r="D701" s="179" t="s">
        <v>104</v>
      </c>
      <c r="E701" s="180">
        <v>9</v>
      </c>
      <c r="F701" s="181"/>
      <c r="G701" s="182">
        <f>ROUND(E701*F701,2)</f>
        <v>0</v>
      </c>
      <c r="H701" s="181"/>
      <c r="I701" s="182">
        <f>ROUND(E701*H701,2)</f>
        <v>0</v>
      </c>
      <c r="J701" s="181"/>
      <c r="K701" s="182">
        <f>ROUND(E701*J701,2)</f>
        <v>0</v>
      </c>
      <c r="L701" s="182">
        <v>21</v>
      </c>
      <c r="M701" s="182">
        <f>G701*(1+L701/100)</f>
        <v>0</v>
      </c>
      <c r="N701" s="182">
        <v>2.8E-3</v>
      </c>
      <c r="O701" s="182">
        <f>ROUND(E701*N701,2)</f>
        <v>0.03</v>
      </c>
      <c r="P701" s="182">
        <v>0</v>
      </c>
      <c r="Q701" s="182">
        <f>ROUND(E701*P701,2)</f>
        <v>0</v>
      </c>
      <c r="R701" s="182" t="s">
        <v>354</v>
      </c>
      <c r="S701" s="182" t="s">
        <v>99</v>
      </c>
      <c r="T701" s="183" t="s">
        <v>99</v>
      </c>
      <c r="U701" s="163">
        <v>0</v>
      </c>
      <c r="V701" s="163">
        <f>ROUND(E701*U701,2)</f>
        <v>0</v>
      </c>
      <c r="W701" s="163"/>
      <c r="X701" s="163" t="s">
        <v>355</v>
      </c>
      <c r="Y701" s="153"/>
      <c r="Z701" s="153"/>
      <c r="AA701" s="153"/>
      <c r="AB701" s="153"/>
      <c r="AC701" s="153"/>
      <c r="AD701" s="153"/>
      <c r="AE701" s="153"/>
      <c r="AF701" s="153"/>
      <c r="AG701" s="153" t="s">
        <v>356</v>
      </c>
      <c r="AH701" s="153"/>
      <c r="AI701" s="153"/>
      <c r="AJ701" s="153"/>
      <c r="AK701" s="153"/>
      <c r="AL701" s="153"/>
      <c r="AM701" s="153"/>
      <c r="AN701" s="153"/>
      <c r="AO701" s="153"/>
      <c r="AP701" s="153"/>
      <c r="AQ701" s="153"/>
      <c r="AR701" s="153"/>
      <c r="AS701" s="153"/>
      <c r="AT701" s="153"/>
      <c r="AU701" s="153"/>
      <c r="AV701" s="153"/>
      <c r="AW701" s="153"/>
      <c r="AX701" s="153"/>
      <c r="AY701" s="153"/>
      <c r="AZ701" s="153"/>
      <c r="BA701" s="153"/>
      <c r="BB701" s="153"/>
      <c r="BC701" s="153"/>
      <c r="BD701" s="153"/>
      <c r="BE701" s="153"/>
      <c r="BF701" s="153"/>
      <c r="BG701" s="153"/>
      <c r="BH701" s="153"/>
    </row>
    <row r="702" spans="1:60" outlineLevel="1" x14ac:dyDescent="0.2">
      <c r="A702" s="160"/>
      <c r="B702" s="161"/>
      <c r="C702" s="197" t="s">
        <v>749</v>
      </c>
      <c r="D702" s="168"/>
      <c r="E702" s="169">
        <v>9</v>
      </c>
      <c r="F702" s="163"/>
      <c r="G702" s="163"/>
      <c r="H702" s="163"/>
      <c r="I702" s="163"/>
      <c r="J702" s="163"/>
      <c r="K702" s="163"/>
      <c r="L702" s="163"/>
      <c r="M702" s="163"/>
      <c r="N702" s="163"/>
      <c r="O702" s="163"/>
      <c r="P702" s="163"/>
      <c r="Q702" s="163"/>
      <c r="R702" s="163"/>
      <c r="S702" s="163"/>
      <c r="T702" s="163"/>
      <c r="U702" s="163"/>
      <c r="V702" s="163"/>
      <c r="W702" s="163"/>
      <c r="X702" s="163"/>
      <c r="Y702" s="153"/>
      <c r="Z702" s="153"/>
      <c r="AA702" s="153"/>
      <c r="AB702" s="153"/>
      <c r="AC702" s="153"/>
      <c r="AD702" s="153"/>
      <c r="AE702" s="153"/>
      <c r="AF702" s="153"/>
      <c r="AG702" s="153" t="s">
        <v>115</v>
      </c>
      <c r="AH702" s="153">
        <v>5</v>
      </c>
      <c r="AI702" s="153"/>
      <c r="AJ702" s="153"/>
      <c r="AK702" s="153"/>
      <c r="AL702" s="153"/>
      <c r="AM702" s="153"/>
      <c r="AN702" s="153"/>
      <c r="AO702" s="153"/>
      <c r="AP702" s="153"/>
      <c r="AQ702" s="153"/>
      <c r="AR702" s="153"/>
      <c r="AS702" s="153"/>
      <c r="AT702" s="153"/>
      <c r="AU702" s="153"/>
      <c r="AV702" s="153"/>
      <c r="AW702" s="153"/>
      <c r="AX702" s="153"/>
      <c r="AY702" s="153"/>
      <c r="AZ702" s="153"/>
      <c r="BA702" s="153"/>
      <c r="BB702" s="153"/>
      <c r="BC702" s="153"/>
      <c r="BD702" s="153"/>
      <c r="BE702" s="153"/>
      <c r="BF702" s="153"/>
      <c r="BG702" s="153"/>
      <c r="BH702" s="153"/>
    </row>
    <row r="703" spans="1:60" outlineLevel="1" x14ac:dyDescent="0.2">
      <c r="A703" s="177">
        <v>275</v>
      </c>
      <c r="B703" s="178" t="s">
        <v>750</v>
      </c>
      <c r="C703" s="196" t="s">
        <v>751</v>
      </c>
      <c r="D703" s="179" t="s">
        <v>104</v>
      </c>
      <c r="E703" s="180">
        <v>2</v>
      </c>
      <c r="F703" s="181"/>
      <c r="G703" s="182">
        <f>ROUND(E703*F703,2)</f>
        <v>0</v>
      </c>
      <c r="H703" s="181"/>
      <c r="I703" s="182">
        <f>ROUND(E703*H703,2)</f>
        <v>0</v>
      </c>
      <c r="J703" s="181"/>
      <c r="K703" s="182">
        <f>ROUND(E703*J703,2)</f>
        <v>0</v>
      </c>
      <c r="L703" s="182">
        <v>21</v>
      </c>
      <c r="M703" s="182">
        <f>G703*(1+L703/100)</f>
        <v>0</v>
      </c>
      <c r="N703" s="182">
        <v>2.5699999999999998E-3</v>
      </c>
      <c r="O703" s="182">
        <f>ROUND(E703*N703,2)</f>
        <v>0.01</v>
      </c>
      <c r="P703" s="182">
        <v>0</v>
      </c>
      <c r="Q703" s="182">
        <f>ROUND(E703*P703,2)</f>
        <v>0</v>
      </c>
      <c r="R703" s="182" t="s">
        <v>354</v>
      </c>
      <c r="S703" s="182" t="s">
        <v>99</v>
      </c>
      <c r="T703" s="183" t="s">
        <v>99</v>
      </c>
      <c r="U703" s="163">
        <v>0</v>
      </c>
      <c r="V703" s="163">
        <f>ROUND(E703*U703,2)</f>
        <v>0</v>
      </c>
      <c r="W703" s="163"/>
      <c r="X703" s="163" t="s">
        <v>355</v>
      </c>
      <c r="Y703" s="153"/>
      <c r="Z703" s="153"/>
      <c r="AA703" s="153"/>
      <c r="AB703" s="153"/>
      <c r="AC703" s="153"/>
      <c r="AD703" s="153"/>
      <c r="AE703" s="153"/>
      <c r="AF703" s="153"/>
      <c r="AG703" s="153" t="s">
        <v>356</v>
      </c>
      <c r="AH703" s="153"/>
      <c r="AI703" s="153"/>
      <c r="AJ703" s="153"/>
      <c r="AK703" s="153"/>
      <c r="AL703" s="153"/>
      <c r="AM703" s="153"/>
      <c r="AN703" s="153"/>
      <c r="AO703" s="153"/>
      <c r="AP703" s="153"/>
      <c r="AQ703" s="153"/>
      <c r="AR703" s="153"/>
      <c r="AS703" s="153"/>
      <c r="AT703" s="153"/>
      <c r="AU703" s="153"/>
      <c r="AV703" s="153"/>
      <c r="AW703" s="153"/>
      <c r="AX703" s="153"/>
      <c r="AY703" s="153"/>
      <c r="AZ703" s="153"/>
      <c r="BA703" s="153"/>
      <c r="BB703" s="153"/>
      <c r="BC703" s="153"/>
      <c r="BD703" s="153"/>
      <c r="BE703" s="153"/>
      <c r="BF703" s="153"/>
      <c r="BG703" s="153"/>
      <c r="BH703" s="153"/>
    </row>
    <row r="704" spans="1:60" outlineLevel="1" x14ac:dyDescent="0.2">
      <c r="A704" s="160"/>
      <c r="B704" s="161"/>
      <c r="C704" s="197" t="s">
        <v>752</v>
      </c>
      <c r="D704" s="168"/>
      <c r="E704" s="169">
        <v>2</v>
      </c>
      <c r="F704" s="163"/>
      <c r="G704" s="163"/>
      <c r="H704" s="163"/>
      <c r="I704" s="163"/>
      <c r="J704" s="163"/>
      <c r="K704" s="163"/>
      <c r="L704" s="163"/>
      <c r="M704" s="163"/>
      <c r="N704" s="163"/>
      <c r="O704" s="163"/>
      <c r="P704" s="163"/>
      <c r="Q704" s="163"/>
      <c r="R704" s="163"/>
      <c r="S704" s="163"/>
      <c r="T704" s="163"/>
      <c r="U704" s="163"/>
      <c r="V704" s="163"/>
      <c r="W704" s="163"/>
      <c r="X704" s="163"/>
      <c r="Y704" s="153"/>
      <c r="Z704" s="153"/>
      <c r="AA704" s="153"/>
      <c r="AB704" s="153"/>
      <c r="AC704" s="153"/>
      <c r="AD704" s="153"/>
      <c r="AE704" s="153"/>
      <c r="AF704" s="153"/>
      <c r="AG704" s="153" t="s">
        <v>115</v>
      </c>
      <c r="AH704" s="153">
        <v>5</v>
      </c>
      <c r="AI704" s="153"/>
      <c r="AJ704" s="153"/>
      <c r="AK704" s="153"/>
      <c r="AL704" s="153"/>
      <c r="AM704" s="153"/>
      <c r="AN704" s="153"/>
      <c r="AO704" s="153"/>
      <c r="AP704" s="153"/>
      <c r="AQ704" s="153"/>
      <c r="AR704" s="153"/>
      <c r="AS704" s="153"/>
      <c r="AT704" s="153"/>
      <c r="AU704" s="153"/>
      <c r="AV704" s="153"/>
      <c r="AW704" s="153"/>
      <c r="AX704" s="153"/>
      <c r="AY704" s="153"/>
      <c r="AZ704" s="153"/>
      <c r="BA704" s="153"/>
      <c r="BB704" s="153"/>
      <c r="BC704" s="153"/>
      <c r="BD704" s="153"/>
      <c r="BE704" s="153"/>
      <c r="BF704" s="153"/>
      <c r="BG704" s="153"/>
      <c r="BH704" s="153"/>
    </row>
    <row r="705" spans="1:60" outlineLevel="1" x14ac:dyDescent="0.2">
      <c r="A705" s="177">
        <v>276</v>
      </c>
      <c r="B705" s="178" t="s">
        <v>753</v>
      </c>
      <c r="C705" s="196" t="s">
        <v>754</v>
      </c>
      <c r="D705" s="179" t="s">
        <v>104</v>
      </c>
      <c r="E705" s="180">
        <v>6</v>
      </c>
      <c r="F705" s="181"/>
      <c r="G705" s="182">
        <f>ROUND(E705*F705,2)</f>
        <v>0</v>
      </c>
      <c r="H705" s="181"/>
      <c r="I705" s="182">
        <f>ROUND(E705*H705,2)</f>
        <v>0</v>
      </c>
      <c r="J705" s="181"/>
      <c r="K705" s="182">
        <f>ROUND(E705*J705,2)</f>
        <v>0</v>
      </c>
      <c r="L705" s="182">
        <v>21</v>
      </c>
      <c r="M705" s="182">
        <f>G705*(1+L705/100)</f>
        <v>0</v>
      </c>
      <c r="N705" s="182">
        <v>3.0799999999999998E-3</v>
      </c>
      <c r="O705" s="182">
        <f>ROUND(E705*N705,2)</f>
        <v>0.02</v>
      </c>
      <c r="P705" s="182">
        <v>0</v>
      </c>
      <c r="Q705" s="182">
        <f>ROUND(E705*P705,2)</f>
        <v>0</v>
      </c>
      <c r="R705" s="182" t="s">
        <v>354</v>
      </c>
      <c r="S705" s="182" t="s">
        <v>99</v>
      </c>
      <c r="T705" s="183" t="s">
        <v>99</v>
      </c>
      <c r="U705" s="163">
        <v>0</v>
      </c>
      <c r="V705" s="163">
        <f>ROUND(E705*U705,2)</f>
        <v>0</v>
      </c>
      <c r="W705" s="163"/>
      <c r="X705" s="163" t="s">
        <v>355</v>
      </c>
      <c r="Y705" s="153"/>
      <c r="Z705" s="153"/>
      <c r="AA705" s="153"/>
      <c r="AB705" s="153"/>
      <c r="AC705" s="153"/>
      <c r="AD705" s="153"/>
      <c r="AE705" s="153"/>
      <c r="AF705" s="153"/>
      <c r="AG705" s="153" t="s">
        <v>356</v>
      </c>
      <c r="AH705" s="153"/>
      <c r="AI705" s="153"/>
      <c r="AJ705" s="153"/>
      <c r="AK705" s="153"/>
      <c r="AL705" s="153"/>
      <c r="AM705" s="153"/>
      <c r="AN705" s="153"/>
      <c r="AO705" s="153"/>
      <c r="AP705" s="153"/>
      <c r="AQ705" s="153"/>
      <c r="AR705" s="153"/>
      <c r="AS705" s="153"/>
      <c r="AT705" s="153"/>
      <c r="AU705" s="153"/>
      <c r="AV705" s="153"/>
      <c r="AW705" s="153"/>
      <c r="AX705" s="153"/>
      <c r="AY705" s="153"/>
      <c r="AZ705" s="153"/>
      <c r="BA705" s="153"/>
      <c r="BB705" s="153"/>
      <c r="BC705" s="153"/>
      <c r="BD705" s="153"/>
      <c r="BE705" s="153"/>
      <c r="BF705" s="153"/>
      <c r="BG705" s="153"/>
      <c r="BH705" s="153"/>
    </row>
    <row r="706" spans="1:60" outlineLevel="1" x14ac:dyDescent="0.2">
      <c r="A706" s="160"/>
      <c r="B706" s="161"/>
      <c r="C706" s="197" t="s">
        <v>755</v>
      </c>
      <c r="D706" s="168"/>
      <c r="E706" s="169">
        <v>6</v>
      </c>
      <c r="F706" s="163"/>
      <c r="G706" s="163"/>
      <c r="H706" s="163"/>
      <c r="I706" s="163"/>
      <c r="J706" s="163"/>
      <c r="K706" s="163"/>
      <c r="L706" s="163"/>
      <c r="M706" s="163"/>
      <c r="N706" s="163"/>
      <c r="O706" s="163"/>
      <c r="P706" s="163"/>
      <c r="Q706" s="163"/>
      <c r="R706" s="163"/>
      <c r="S706" s="163"/>
      <c r="T706" s="163"/>
      <c r="U706" s="163"/>
      <c r="V706" s="163"/>
      <c r="W706" s="163"/>
      <c r="X706" s="163"/>
      <c r="Y706" s="153"/>
      <c r="Z706" s="153"/>
      <c r="AA706" s="153"/>
      <c r="AB706" s="153"/>
      <c r="AC706" s="153"/>
      <c r="AD706" s="153"/>
      <c r="AE706" s="153"/>
      <c r="AF706" s="153"/>
      <c r="AG706" s="153" t="s">
        <v>115</v>
      </c>
      <c r="AH706" s="153">
        <v>5</v>
      </c>
      <c r="AI706" s="153"/>
      <c r="AJ706" s="153"/>
      <c r="AK706" s="153"/>
      <c r="AL706" s="153"/>
      <c r="AM706" s="153"/>
      <c r="AN706" s="153"/>
      <c r="AO706" s="153"/>
      <c r="AP706" s="153"/>
      <c r="AQ706" s="153"/>
      <c r="AR706" s="153"/>
      <c r="AS706" s="153"/>
      <c r="AT706" s="153"/>
      <c r="AU706" s="153"/>
      <c r="AV706" s="153"/>
      <c r="AW706" s="153"/>
      <c r="AX706" s="153"/>
      <c r="AY706" s="153"/>
      <c r="AZ706" s="153"/>
      <c r="BA706" s="153"/>
      <c r="BB706" s="153"/>
      <c r="BC706" s="153"/>
      <c r="BD706" s="153"/>
      <c r="BE706" s="153"/>
      <c r="BF706" s="153"/>
      <c r="BG706" s="153"/>
      <c r="BH706" s="153"/>
    </row>
    <row r="707" spans="1:60" outlineLevel="1" x14ac:dyDescent="0.2">
      <c r="A707" s="177">
        <v>277</v>
      </c>
      <c r="B707" s="178" t="s">
        <v>756</v>
      </c>
      <c r="C707" s="196" t="s">
        <v>757</v>
      </c>
      <c r="D707" s="179" t="s">
        <v>104</v>
      </c>
      <c r="E707" s="180">
        <v>2</v>
      </c>
      <c r="F707" s="181"/>
      <c r="G707" s="182">
        <f>ROUND(E707*F707,2)</f>
        <v>0</v>
      </c>
      <c r="H707" s="181"/>
      <c r="I707" s="182">
        <f>ROUND(E707*H707,2)</f>
        <v>0</v>
      </c>
      <c r="J707" s="181"/>
      <c r="K707" s="182">
        <f>ROUND(E707*J707,2)</f>
        <v>0</v>
      </c>
      <c r="L707" s="182">
        <v>21</v>
      </c>
      <c r="M707" s="182">
        <f>G707*(1+L707/100)</f>
        <v>0</v>
      </c>
      <c r="N707" s="182">
        <v>3.3600000000000001E-3</v>
      </c>
      <c r="O707" s="182">
        <f>ROUND(E707*N707,2)</f>
        <v>0.01</v>
      </c>
      <c r="P707" s="182">
        <v>0</v>
      </c>
      <c r="Q707" s="182">
        <f>ROUND(E707*P707,2)</f>
        <v>0</v>
      </c>
      <c r="R707" s="182" t="s">
        <v>354</v>
      </c>
      <c r="S707" s="182" t="s">
        <v>99</v>
      </c>
      <c r="T707" s="183" t="s">
        <v>99</v>
      </c>
      <c r="U707" s="163">
        <v>0</v>
      </c>
      <c r="V707" s="163">
        <f>ROUND(E707*U707,2)</f>
        <v>0</v>
      </c>
      <c r="W707" s="163"/>
      <c r="X707" s="163" t="s">
        <v>355</v>
      </c>
      <c r="Y707" s="153"/>
      <c r="Z707" s="153"/>
      <c r="AA707" s="153"/>
      <c r="AB707" s="153"/>
      <c r="AC707" s="153"/>
      <c r="AD707" s="153"/>
      <c r="AE707" s="153"/>
      <c r="AF707" s="153"/>
      <c r="AG707" s="153" t="s">
        <v>356</v>
      </c>
      <c r="AH707" s="153"/>
      <c r="AI707" s="153"/>
      <c r="AJ707" s="153"/>
      <c r="AK707" s="153"/>
      <c r="AL707" s="153"/>
      <c r="AM707" s="153"/>
      <c r="AN707" s="153"/>
      <c r="AO707" s="153"/>
      <c r="AP707" s="153"/>
      <c r="AQ707" s="153"/>
      <c r="AR707" s="153"/>
      <c r="AS707" s="153"/>
      <c r="AT707" s="153"/>
      <c r="AU707" s="153"/>
      <c r="AV707" s="153"/>
      <c r="AW707" s="153"/>
      <c r="AX707" s="153"/>
      <c r="AY707" s="153"/>
      <c r="AZ707" s="153"/>
      <c r="BA707" s="153"/>
      <c r="BB707" s="153"/>
      <c r="BC707" s="153"/>
      <c r="BD707" s="153"/>
      <c r="BE707" s="153"/>
      <c r="BF707" s="153"/>
      <c r="BG707" s="153"/>
      <c r="BH707" s="153"/>
    </row>
    <row r="708" spans="1:60" outlineLevel="1" x14ac:dyDescent="0.2">
      <c r="A708" s="160"/>
      <c r="B708" s="161"/>
      <c r="C708" s="197" t="s">
        <v>758</v>
      </c>
      <c r="D708" s="168"/>
      <c r="E708" s="169">
        <v>2</v>
      </c>
      <c r="F708" s="163"/>
      <c r="G708" s="163"/>
      <c r="H708" s="163"/>
      <c r="I708" s="163"/>
      <c r="J708" s="163"/>
      <c r="K708" s="163"/>
      <c r="L708" s="163"/>
      <c r="M708" s="163"/>
      <c r="N708" s="163"/>
      <c r="O708" s="163"/>
      <c r="P708" s="163"/>
      <c r="Q708" s="163"/>
      <c r="R708" s="163"/>
      <c r="S708" s="163"/>
      <c r="T708" s="163"/>
      <c r="U708" s="163"/>
      <c r="V708" s="163"/>
      <c r="W708" s="163"/>
      <c r="X708" s="163"/>
      <c r="Y708" s="153"/>
      <c r="Z708" s="153"/>
      <c r="AA708" s="153"/>
      <c r="AB708" s="153"/>
      <c r="AC708" s="153"/>
      <c r="AD708" s="153"/>
      <c r="AE708" s="153"/>
      <c r="AF708" s="153"/>
      <c r="AG708" s="153" t="s">
        <v>115</v>
      </c>
      <c r="AH708" s="153">
        <v>5</v>
      </c>
      <c r="AI708" s="153"/>
      <c r="AJ708" s="153"/>
      <c r="AK708" s="153"/>
      <c r="AL708" s="153"/>
      <c r="AM708" s="153"/>
      <c r="AN708" s="153"/>
      <c r="AO708" s="153"/>
      <c r="AP708" s="153"/>
      <c r="AQ708" s="153"/>
      <c r="AR708" s="153"/>
      <c r="AS708" s="153"/>
      <c r="AT708" s="153"/>
      <c r="AU708" s="153"/>
      <c r="AV708" s="153"/>
      <c r="AW708" s="153"/>
      <c r="AX708" s="153"/>
      <c r="AY708" s="153"/>
      <c r="AZ708" s="153"/>
      <c r="BA708" s="153"/>
      <c r="BB708" s="153"/>
      <c r="BC708" s="153"/>
      <c r="BD708" s="153"/>
      <c r="BE708" s="153"/>
      <c r="BF708" s="153"/>
      <c r="BG708" s="153"/>
      <c r="BH708" s="153"/>
    </row>
    <row r="709" spans="1:60" outlineLevel="1" x14ac:dyDescent="0.2">
      <c r="A709" s="177">
        <v>278</v>
      </c>
      <c r="B709" s="178" t="s">
        <v>759</v>
      </c>
      <c r="C709" s="196" t="s">
        <v>760</v>
      </c>
      <c r="D709" s="179" t="s">
        <v>104</v>
      </c>
      <c r="E709" s="180">
        <v>14</v>
      </c>
      <c r="F709" s="181"/>
      <c r="G709" s="182">
        <f>ROUND(E709*F709,2)</f>
        <v>0</v>
      </c>
      <c r="H709" s="181"/>
      <c r="I709" s="182">
        <f>ROUND(E709*H709,2)</f>
        <v>0</v>
      </c>
      <c r="J709" s="181"/>
      <c r="K709" s="182">
        <f>ROUND(E709*J709,2)</f>
        <v>0</v>
      </c>
      <c r="L709" s="182">
        <v>21</v>
      </c>
      <c r="M709" s="182">
        <f>G709*(1+L709/100)</f>
        <v>0</v>
      </c>
      <c r="N709" s="182">
        <v>3.5999999999999999E-3</v>
      </c>
      <c r="O709" s="182">
        <f>ROUND(E709*N709,2)</f>
        <v>0.05</v>
      </c>
      <c r="P709" s="182">
        <v>0</v>
      </c>
      <c r="Q709" s="182">
        <f>ROUND(E709*P709,2)</f>
        <v>0</v>
      </c>
      <c r="R709" s="182" t="s">
        <v>354</v>
      </c>
      <c r="S709" s="182" t="s">
        <v>99</v>
      </c>
      <c r="T709" s="183" t="s">
        <v>99</v>
      </c>
      <c r="U709" s="163">
        <v>0</v>
      </c>
      <c r="V709" s="163">
        <f>ROUND(E709*U709,2)</f>
        <v>0</v>
      </c>
      <c r="W709" s="163"/>
      <c r="X709" s="163" t="s">
        <v>355</v>
      </c>
      <c r="Y709" s="153"/>
      <c r="Z709" s="153"/>
      <c r="AA709" s="153"/>
      <c r="AB709" s="153"/>
      <c r="AC709" s="153"/>
      <c r="AD709" s="153"/>
      <c r="AE709" s="153"/>
      <c r="AF709" s="153"/>
      <c r="AG709" s="153" t="s">
        <v>356</v>
      </c>
      <c r="AH709" s="153"/>
      <c r="AI709" s="153"/>
      <c r="AJ709" s="153"/>
      <c r="AK709" s="153"/>
      <c r="AL709" s="153"/>
      <c r="AM709" s="153"/>
      <c r="AN709" s="153"/>
      <c r="AO709" s="153"/>
      <c r="AP709" s="153"/>
      <c r="AQ709" s="153"/>
      <c r="AR709" s="153"/>
      <c r="AS709" s="153"/>
      <c r="AT709" s="153"/>
      <c r="AU709" s="153"/>
      <c r="AV709" s="153"/>
      <c r="AW709" s="153"/>
      <c r="AX709" s="153"/>
      <c r="AY709" s="153"/>
      <c r="AZ709" s="153"/>
      <c r="BA709" s="153"/>
      <c r="BB709" s="153"/>
      <c r="BC709" s="153"/>
      <c r="BD709" s="153"/>
      <c r="BE709" s="153"/>
      <c r="BF709" s="153"/>
      <c r="BG709" s="153"/>
      <c r="BH709" s="153"/>
    </row>
    <row r="710" spans="1:60" outlineLevel="1" x14ac:dyDescent="0.2">
      <c r="A710" s="160"/>
      <c r="B710" s="161"/>
      <c r="C710" s="197" t="s">
        <v>761</v>
      </c>
      <c r="D710" s="168"/>
      <c r="E710" s="169">
        <v>14</v>
      </c>
      <c r="F710" s="163"/>
      <c r="G710" s="163"/>
      <c r="H710" s="163"/>
      <c r="I710" s="163"/>
      <c r="J710" s="163"/>
      <c r="K710" s="163"/>
      <c r="L710" s="163"/>
      <c r="M710" s="163"/>
      <c r="N710" s="163"/>
      <c r="O710" s="163"/>
      <c r="P710" s="163"/>
      <c r="Q710" s="163"/>
      <c r="R710" s="163"/>
      <c r="S710" s="163"/>
      <c r="T710" s="163"/>
      <c r="U710" s="163"/>
      <c r="V710" s="163"/>
      <c r="W710" s="163"/>
      <c r="X710" s="163"/>
      <c r="Y710" s="153"/>
      <c r="Z710" s="153"/>
      <c r="AA710" s="153"/>
      <c r="AB710" s="153"/>
      <c r="AC710" s="153"/>
      <c r="AD710" s="153"/>
      <c r="AE710" s="153"/>
      <c r="AF710" s="153"/>
      <c r="AG710" s="153" t="s">
        <v>115</v>
      </c>
      <c r="AH710" s="153">
        <v>5</v>
      </c>
      <c r="AI710" s="153"/>
      <c r="AJ710" s="153"/>
      <c r="AK710" s="153"/>
      <c r="AL710" s="153"/>
      <c r="AM710" s="153"/>
      <c r="AN710" s="153"/>
      <c r="AO710" s="153"/>
      <c r="AP710" s="153"/>
      <c r="AQ710" s="153"/>
      <c r="AR710" s="153"/>
      <c r="AS710" s="153"/>
      <c r="AT710" s="153"/>
      <c r="AU710" s="153"/>
      <c r="AV710" s="153"/>
      <c r="AW710" s="153"/>
      <c r="AX710" s="153"/>
      <c r="AY710" s="153"/>
      <c r="AZ710" s="153"/>
      <c r="BA710" s="153"/>
      <c r="BB710" s="153"/>
      <c r="BC710" s="153"/>
      <c r="BD710" s="153"/>
      <c r="BE710" s="153"/>
      <c r="BF710" s="153"/>
      <c r="BG710" s="153"/>
      <c r="BH710" s="153"/>
    </row>
    <row r="711" spans="1:60" outlineLevel="1" x14ac:dyDescent="0.2">
      <c r="A711" s="177">
        <v>279</v>
      </c>
      <c r="B711" s="178" t="s">
        <v>762</v>
      </c>
      <c r="C711" s="196" t="s">
        <v>763</v>
      </c>
      <c r="D711" s="179" t="s">
        <v>104</v>
      </c>
      <c r="E711" s="180">
        <v>3</v>
      </c>
      <c r="F711" s="181"/>
      <c r="G711" s="182">
        <f>ROUND(E711*F711,2)</f>
        <v>0</v>
      </c>
      <c r="H711" s="181"/>
      <c r="I711" s="182">
        <f>ROUND(E711*H711,2)</f>
        <v>0</v>
      </c>
      <c r="J711" s="181"/>
      <c r="K711" s="182">
        <f>ROUND(E711*J711,2)</f>
        <v>0</v>
      </c>
      <c r="L711" s="182">
        <v>21</v>
      </c>
      <c r="M711" s="182">
        <f>G711*(1+L711/100)</f>
        <v>0</v>
      </c>
      <c r="N711" s="182">
        <v>4.1999999999999997E-3</v>
      </c>
      <c r="O711" s="182">
        <f>ROUND(E711*N711,2)</f>
        <v>0.01</v>
      </c>
      <c r="P711" s="182">
        <v>0</v>
      </c>
      <c r="Q711" s="182">
        <f>ROUND(E711*P711,2)</f>
        <v>0</v>
      </c>
      <c r="R711" s="182" t="s">
        <v>354</v>
      </c>
      <c r="S711" s="182" t="s">
        <v>99</v>
      </c>
      <c r="T711" s="183" t="s">
        <v>99</v>
      </c>
      <c r="U711" s="163">
        <v>0</v>
      </c>
      <c r="V711" s="163">
        <f>ROUND(E711*U711,2)</f>
        <v>0</v>
      </c>
      <c r="W711" s="163"/>
      <c r="X711" s="163" t="s">
        <v>355</v>
      </c>
      <c r="Y711" s="153"/>
      <c r="Z711" s="153"/>
      <c r="AA711" s="153"/>
      <c r="AB711" s="153"/>
      <c r="AC711" s="153"/>
      <c r="AD711" s="153"/>
      <c r="AE711" s="153"/>
      <c r="AF711" s="153"/>
      <c r="AG711" s="153" t="s">
        <v>356</v>
      </c>
      <c r="AH711" s="153"/>
      <c r="AI711" s="153"/>
      <c r="AJ711" s="153"/>
      <c r="AK711" s="153"/>
      <c r="AL711" s="153"/>
      <c r="AM711" s="153"/>
      <c r="AN711" s="153"/>
      <c r="AO711" s="153"/>
      <c r="AP711" s="153"/>
      <c r="AQ711" s="153"/>
      <c r="AR711" s="153"/>
      <c r="AS711" s="153"/>
      <c r="AT711" s="153"/>
      <c r="AU711" s="153"/>
      <c r="AV711" s="153"/>
      <c r="AW711" s="153"/>
      <c r="AX711" s="153"/>
      <c r="AY711" s="153"/>
      <c r="AZ711" s="153"/>
      <c r="BA711" s="153"/>
      <c r="BB711" s="153"/>
      <c r="BC711" s="153"/>
      <c r="BD711" s="153"/>
      <c r="BE711" s="153"/>
      <c r="BF711" s="153"/>
      <c r="BG711" s="153"/>
      <c r="BH711" s="153"/>
    </row>
    <row r="712" spans="1:60" outlineLevel="1" x14ac:dyDescent="0.2">
      <c r="A712" s="160"/>
      <c r="B712" s="161"/>
      <c r="C712" s="197" t="s">
        <v>764</v>
      </c>
      <c r="D712" s="168"/>
      <c r="E712" s="169">
        <v>3</v>
      </c>
      <c r="F712" s="163"/>
      <c r="G712" s="163"/>
      <c r="H712" s="163"/>
      <c r="I712" s="163"/>
      <c r="J712" s="163"/>
      <c r="K712" s="163"/>
      <c r="L712" s="163"/>
      <c r="M712" s="163"/>
      <c r="N712" s="163"/>
      <c r="O712" s="163"/>
      <c r="P712" s="163"/>
      <c r="Q712" s="163"/>
      <c r="R712" s="163"/>
      <c r="S712" s="163"/>
      <c r="T712" s="163"/>
      <c r="U712" s="163"/>
      <c r="V712" s="163"/>
      <c r="W712" s="163"/>
      <c r="X712" s="163"/>
      <c r="Y712" s="153"/>
      <c r="Z712" s="153"/>
      <c r="AA712" s="153"/>
      <c r="AB712" s="153"/>
      <c r="AC712" s="153"/>
      <c r="AD712" s="153"/>
      <c r="AE712" s="153"/>
      <c r="AF712" s="153"/>
      <c r="AG712" s="153" t="s">
        <v>115</v>
      </c>
      <c r="AH712" s="153">
        <v>5</v>
      </c>
      <c r="AI712" s="153"/>
      <c r="AJ712" s="153"/>
      <c r="AK712" s="153"/>
      <c r="AL712" s="153"/>
      <c r="AM712" s="153"/>
      <c r="AN712" s="153"/>
      <c r="AO712" s="153"/>
      <c r="AP712" s="153"/>
      <c r="AQ712" s="153"/>
      <c r="AR712" s="153"/>
      <c r="AS712" s="153"/>
      <c r="AT712" s="153"/>
      <c r="AU712" s="153"/>
      <c r="AV712" s="153"/>
      <c r="AW712" s="153"/>
      <c r="AX712" s="153"/>
      <c r="AY712" s="153"/>
      <c r="AZ712" s="153"/>
      <c r="BA712" s="153"/>
      <c r="BB712" s="153"/>
      <c r="BC712" s="153"/>
      <c r="BD712" s="153"/>
      <c r="BE712" s="153"/>
      <c r="BF712" s="153"/>
      <c r="BG712" s="153"/>
      <c r="BH712" s="153"/>
    </row>
    <row r="713" spans="1:60" outlineLevel="1" x14ac:dyDescent="0.2">
      <c r="A713" s="177">
        <v>280</v>
      </c>
      <c r="B713" s="178" t="s">
        <v>765</v>
      </c>
      <c r="C713" s="196" t="s">
        <v>766</v>
      </c>
      <c r="D713" s="179" t="s">
        <v>104</v>
      </c>
      <c r="E713" s="180">
        <v>3</v>
      </c>
      <c r="F713" s="181"/>
      <c r="G713" s="182">
        <f>ROUND(E713*F713,2)</f>
        <v>0</v>
      </c>
      <c r="H713" s="181"/>
      <c r="I713" s="182">
        <f>ROUND(E713*H713,2)</f>
        <v>0</v>
      </c>
      <c r="J713" s="181"/>
      <c r="K713" s="182">
        <f>ROUND(E713*J713,2)</f>
        <v>0</v>
      </c>
      <c r="L713" s="182">
        <v>21</v>
      </c>
      <c r="M713" s="182">
        <f>G713*(1+L713/100)</f>
        <v>0</v>
      </c>
      <c r="N713" s="182">
        <v>4.5999999999999999E-3</v>
      </c>
      <c r="O713" s="182">
        <f>ROUND(E713*N713,2)</f>
        <v>0.01</v>
      </c>
      <c r="P713" s="182">
        <v>0</v>
      </c>
      <c r="Q713" s="182">
        <f>ROUND(E713*P713,2)</f>
        <v>0</v>
      </c>
      <c r="R713" s="182"/>
      <c r="S713" s="182" t="s">
        <v>240</v>
      </c>
      <c r="T713" s="183" t="s">
        <v>241</v>
      </c>
      <c r="U713" s="163">
        <v>0</v>
      </c>
      <c r="V713" s="163">
        <f>ROUND(E713*U713,2)</f>
        <v>0</v>
      </c>
      <c r="W713" s="163"/>
      <c r="X713" s="163" t="s">
        <v>355</v>
      </c>
      <c r="Y713" s="153"/>
      <c r="Z713" s="153"/>
      <c r="AA713" s="153"/>
      <c r="AB713" s="153"/>
      <c r="AC713" s="153"/>
      <c r="AD713" s="153"/>
      <c r="AE713" s="153"/>
      <c r="AF713" s="153"/>
      <c r="AG713" s="153" t="s">
        <v>356</v>
      </c>
      <c r="AH713" s="153"/>
      <c r="AI713" s="153"/>
      <c r="AJ713" s="153"/>
      <c r="AK713" s="153"/>
      <c r="AL713" s="153"/>
      <c r="AM713" s="153"/>
      <c r="AN713" s="153"/>
      <c r="AO713" s="153"/>
      <c r="AP713" s="153"/>
      <c r="AQ713" s="153"/>
      <c r="AR713" s="153"/>
      <c r="AS713" s="153"/>
      <c r="AT713" s="153"/>
      <c r="AU713" s="153"/>
      <c r="AV713" s="153"/>
      <c r="AW713" s="153"/>
      <c r="AX713" s="153"/>
      <c r="AY713" s="153"/>
      <c r="AZ713" s="153"/>
      <c r="BA713" s="153"/>
      <c r="BB713" s="153"/>
      <c r="BC713" s="153"/>
      <c r="BD713" s="153"/>
      <c r="BE713" s="153"/>
      <c r="BF713" s="153"/>
      <c r="BG713" s="153"/>
      <c r="BH713" s="153"/>
    </row>
    <row r="714" spans="1:60" outlineLevel="1" x14ac:dyDescent="0.2">
      <c r="A714" s="160"/>
      <c r="B714" s="161"/>
      <c r="C714" s="197" t="s">
        <v>767</v>
      </c>
      <c r="D714" s="168"/>
      <c r="E714" s="169">
        <v>3</v>
      </c>
      <c r="F714" s="163"/>
      <c r="G714" s="163"/>
      <c r="H714" s="163"/>
      <c r="I714" s="163"/>
      <c r="J714" s="163"/>
      <c r="K714" s="163"/>
      <c r="L714" s="163"/>
      <c r="M714" s="163"/>
      <c r="N714" s="163"/>
      <c r="O714" s="163"/>
      <c r="P714" s="163"/>
      <c r="Q714" s="163"/>
      <c r="R714" s="163"/>
      <c r="S714" s="163"/>
      <c r="T714" s="163"/>
      <c r="U714" s="163"/>
      <c r="V714" s="163"/>
      <c r="W714" s="163"/>
      <c r="X714" s="163"/>
      <c r="Y714" s="153"/>
      <c r="Z714" s="153"/>
      <c r="AA714" s="153"/>
      <c r="AB714" s="153"/>
      <c r="AC714" s="153"/>
      <c r="AD714" s="153"/>
      <c r="AE714" s="153"/>
      <c r="AF714" s="153"/>
      <c r="AG714" s="153" t="s">
        <v>115</v>
      </c>
      <c r="AH714" s="153">
        <v>5</v>
      </c>
      <c r="AI714" s="153"/>
      <c r="AJ714" s="153"/>
      <c r="AK714" s="153"/>
      <c r="AL714" s="153"/>
      <c r="AM714" s="153"/>
      <c r="AN714" s="153"/>
      <c r="AO714" s="153"/>
      <c r="AP714" s="153"/>
      <c r="AQ714" s="153"/>
      <c r="AR714" s="153"/>
      <c r="AS714" s="153"/>
      <c r="AT714" s="153"/>
      <c r="AU714" s="153"/>
      <c r="AV714" s="153"/>
      <c r="AW714" s="153"/>
      <c r="AX714" s="153"/>
      <c r="AY714" s="153"/>
      <c r="AZ714" s="153"/>
      <c r="BA714" s="153"/>
      <c r="BB714" s="153"/>
      <c r="BC714" s="153"/>
      <c r="BD714" s="153"/>
      <c r="BE714" s="153"/>
      <c r="BF714" s="153"/>
      <c r="BG714" s="153"/>
      <c r="BH714" s="153"/>
    </row>
    <row r="715" spans="1:60" outlineLevel="1" x14ac:dyDescent="0.2">
      <c r="A715" s="177">
        <v>281</v>
      </c>
      <c r="B715" s="178" t="s">
        <v>768</v>
      </c>
      <c r="C715" s="196" t="s">
        <v>769</v>
      </c>
      <c r="D715" s="179" t="s">
        <v>104</v>
      </c>
      <c r="E715" s="180">
        <v>2</v>
      </c>
      <c r="F715" s="181"/>
      <c r="G715" s="182">
        <f>ROUND(E715*F715,2)</f>
        <v>0</v>
      </c>
      <c r="H715" s="181"/>
      <c r="I715" s="182">
        <f>ROUND(E715*H715,2)</f>
        <v>0</v>
      </c>
      <c r="J715" s="181"/>
      <c r="K715" s="182">
        <f>ROUND(E715*J715,2)</f>
        <v>0</v>
      </c>
      <c r="L715" s="182">
        <v>21</v>
      </c>
      <c r="M715" s="182">
        <f>G715*(1+L715/100)</f>
        <v>0</v>
      </c>
      <c r="N715" s="182">
        <v>3.5999999999999999E-3</v>
      </c>
      <c r="O715" s="182">
        <f>ROUND(E715*N715,2)</f>
        <v>0.01</v>
      </c>
      <c r="P715" s="182">
        <v>0</v>
      </c>
      <c r="Q715" s="182">
        <f>ROUND(E715*P715,2)</f>
        <v>0</v>
      </c>
      <c r="R715" s="182"/>
      <c r="S715" s="182" t="s">
        <v>240</v>
      </c>
      <c r="T715" s="183" t="s">
        <v>241</v>
      </c>
      <c r="U715" s="163">
        <v>0</v>
      </c>
      <c r="V715" s="163">
        <f>ROUND(E715*U715,2)</f>
        <v>0</v>
      </c>
      <c r="W715" s="163"/>
      <c r="X715" s="163" t="s">
        <v>355</v>
      </c>
      <c r="Y715" s="153"/>
      <c r="Z715" s="153"/>
      <c r="AA715" s="153"/>
      <c r="AB715" s="153"/>
      <c r="AC715" s="153"/>
      <c r="AD715" s="153"/>
      <c r="AE715" s="153"/>
      <c r="AF715" s="153"/>
      <c r="AG715" s="153" t="s">
        <v>356</v>
      </c>
      <c r="AH715" s="153"/>
      <c r="AI715" s="153"/>
      <c r="AJ715" s="153"/>
      <c r="AK715" s="153"/>
      <c r="AL715" s="153"/>
      <c r="AM715" s="153"/>
      <c r="AN715" s="153"/>
      <c r="AO715" s="153"/>
      <c r="AP715" s="153"/>
      <c r="AQ715" s="153"/>
      <c r="AR715" s="153"/>
      <c r="AS715" s="153"/>
      <c r="AT715" s="153"/>
      <c r="AU715" s="153"/>
      <c r="AV715" s="153"/>
      <c r="AW715" s="153"/>
      <c r="AX715" s="153"/>
      <c r="AY715" s="153"/>
      <c r="AZ715" s="153"/>
      <c r="BA715" s="153"/>
      <c r="BB715" s="153"/>
      <c r="BC715" s="153"/>
      <c r="BD715" s="153"/>
      <c r="BE715" s="153"/>
      <c r="BF715" s="153"/>
      <c r="BG715" s="153"/>
      <c r="BH715" s="153"/>
    </row>
    <row r="716" spans="1:60" outlineLevel="1" x14ac:dyDescent="0.2">
      <c r="A716" s="160"/>
      <c r="B716" s="161"/>
      <c r="C716" s="197" t="s">
        <v>770</v>
      </c>
      <c r="D716" s="168"/>
      <c r="E716" s="169">
        <v>2</v>
      </c>
      <c r="F716" s="163"/>
      <c r="G716" s="163"/>
      <c r="H716" s="163"/>
      <c r="I716" s="163"/>
      <c r="J716" s="163"/>
      <c r="K716" s="163"/>
      <c r="L716" s="163"/>
      <c r="M716" s="163"/>
      <c r="N716" s="163"/>
      <c r="O716" s="163"/>
      <c r="P716" s="163"/>
      <c r="Q716" s="163"/>
      <c r="R716" s="163"/>
      <c r="S716" s="163"/>
      <c r="T716" s="163"/>
      <c r="U716" s="163"/>
      <c r="V716" s="163"/>
      <c r="W716" s="163"/>
      <c r="X716" s="163"/>
      <c r="Y716" s="153"/>
      <c r="Z716" s="153"/>
      <c r="AA716" s="153"/>
      <c r="AB716" s="153"/>
      <c r="AC716" s="153"/>
      <c r="AD716" s="153"/>
      <c r="AE716" s="153"/>
      <c r="AF716" s="153"/>
      <c r="AG716" s="153" t="s">
        <v>115</v>
      </c>
      <c r="AH716" s="153">
        <v>5</v>
      </c>
      <c r="AI716" s="153"/>
      <c r="AJ716" s="153"/>
      <c r="AK716" s="153"/>
      <c r="AL716" s="153"/>
      <c r="AM716" s="153"/>
      <c r="AN716" s="153"/>
      <c r="AO716" s="153"/>
      <c r="AP716" s="153"/>
      <c r="AQ716" s="153"/>
      <c r="AR716" s="153"/>
      <c r="AS716" s="153"/>
      <c r="AT716" s="153"/>
      <c r="AU716" s="153"/>
      <c r="AV716" s="153"/>
      <c r="AW716" s="153"/>
      <c r="AX716" s="153"/>
      <c r="AY716" s="153"/>
      <c r="AZ716" s="153"/>
      <c r="BA716" s="153"/>
      <c r="BB716" s="153"/>
      <c r="BC716" s="153"/>
      <c r="BD716" s="153"/>
      <c r="BE716" s="153"/>
      <c r="BF716" s="153"/>
      <c r="BG716" s="153"/>
      <c r="BH716" s="153"/>
    </row>
    <row r="717" spans="1:60" ht="22.5" outlineLevel="1" x14ac:dyDescent="0.2">
      <c r="A717" s="177">
        <v>282</v>
      </c>
      <c r="B717" s="178" t="s">
        <v>771</v>
      </c>
      <c r="C717" s="196" t="s">
        <v>772</v>
      </c>
      <c r="D717" s="179" t="s">
        <v>104</v>
      </c>
      <c r="E717" s="180">
        <v>106</v>
      </c>
      <c r="F717" s="181"/>
      <c r="G717" s="182">
        <f>ROUND(E717*F717,2)</f>
        <v>0</v>
      </c>
      <c r="H717" s="181"/>
      <c r="I717" s="182">
        <f>ROUND(E717*H717,2)</f>
        <v>0</v>
      </c>
      <c r="J717" s="181"/>
      <c r="K717" s="182">
        <f>ROUND(E717*J717,2)</f>
        <v>0</v>
      </c>
      <c r="L717" s="182">
        <v>21</v>
      </c>
      <c r="M717" s="182">
        <f>G717*(1+L717/100)</f>
        <v>0</v>
      </c>
      <c r="N717" s="182">
        <v>2.0000000000000001E-4</v>
      </c>
      <c r="O717" s="182">
        <f>ROUND(E717*N717,2)</f>
        <v>0.02</v>
      </c>
      <c r="P717" s="182">
        <v>0</v>
      </c>
      <c r="Q717" s="182">
        <f>ROUND(E717*P717,2)</f>
        <v>0</v>
      </c>
      <c r="R717" s="182" t="s">
        <v>354</v>
      </c>
      <c r="S717" s="182" t="s">
        <v>99</v>
      </c>
      <c r="T717" s="183" t="s">
        <v>99</v>
      </c>
      <c r="U717" s="163">
        <v>0</v>
      </c>
      <c r="V717" s="163">
        <f>ROUND(E717*U717,2)</f>
        <v>0</v>
      </c>
      <c r="W717" s="163"/>
      <c r="X717" s="163" t="s">
        <v>355</v>
      </c>
      <c r="Y717" s="153"/>
      <c r="Z717" s="153"/>
      <c r="AA717" s="153"/>
      <c r="AB717" s="153"/>
      <c r="AC717" s="153"/>
      <c r="AD717" s="153"/>
      <c r="AE717" s="153"/>
      <c r="AF717" s="153"/>
      <c r="AG717" s="153" t="s">
        <v>356</v>
      </c>
      <c r="AH717" s="153"/>
      <c r="AI717" s="153"/>
      <c r="AJ717" s="153"/>
      <c r="AK717" s="153"/>
      <c r="AL717" s="153"/>
      <c r="AM717" s="153"/>
      <c r="AN717" s="153"/>
      <c r="AO717" s="153"/>
      <c r="AP717" s="153"/>
      <c r="AQ717" s="153"/>
      <c r="AR717" s="153"/>
      <c r="AS717" s="153"/>
      <c r="AT717" s="153"/>
      <c r="AU717" s="153"/>
      <c r="AV717" s="153"/>
      <c r="AW717" s="153"/>
      <c r="AX717" s="153"/>
      <c r="AY717" s="153"/>
      <c r="AZ717" s="153"/>
      <c r="BA717" s="153"/>
      <c r="BB717" s="153"/>
      <c r="BC717" s="153"/>
      <c r="BD717" s="153"/>
      <c r="BE717" s="153"/>
      <c r="BF717" s="153"/>
      <c r="BG717" s="153"/>
      <c r="BH717" s="153"/>
    </row>
    <row r="718" spans="1:60" outlineLevel="1" x14ac:dyDescent="0.2">
      <c r="A718" s="160"/>
      <c r="B718" s="161"/>
      <c r="C718" s="197" t="s">
        <v>773</v>
      </c>
      <c r="D718" s="168"/>
      <c r="E718" s="169">
        <v>106</v>
      </c>
      <c r="F718" s="163"/>
      <c r="G718" s="163"/>
      <c r="H718" s="163"/>
      <c r="I718" s="163"/>
      <c r="J718" s="163"/>
      <c r="K718" s="163"/>
      <c r="L718" s="163"/>
      <c r="M718" s="163"/>
      <c r="N718" s="163"/>
      <c r="O718" s="163"/>
      <c r="P718" s="163"/>
      <c r="Q718" s="163"/>
      <c r="R718" s="163"/>
      <c r="S718" s="163"/>
      <c r="T718" s="163"/>
      <c r="U718" s="163"/>
      <c r="V718" s="163"/>
      <c r="W718" s="163"/>
      <c r="X718" s="163"/>
      <c r="Y718" s="153"/>
      <c r="Z718" s="153"/>
      <c r="AA718" s="153"/>
      <c r="AB718" s="153"/>
      <c r="AC718" s="153"/>
      <c r="AD718" s="153"/>
      <c r="AE718" s="153"/>
      <c r="AF718" s="153"/>
      <c r="AG718" s="153" t="s">
        <v>115</v>
      </c>
      <c r="AH718" s="153">
        <v>5</v>
      </c>
      <c r="AI718" s="153"/>
      <c r="AJ718" s="153"/>
      <c r="AK718" s="153"/>
      <c r="AL718" s="153"/>
      <c r="AM718" s="153"/>
      <c r="AN718" s="153"/>
      <c r="AO718" s="153"/>
      <c r="AP718" s="153"/>
      <c r="AQ718" s="153"/>
      <c r="AR718" s="153"/>
      <c r="AS718" s="153"/>
      <c r="AT718" s="153"/>
      <c r="AU718" s="153"/>
      <c r="AV718" s="153"/>
      <c r="AW718" s="153"/>
      <c r="AX718" s="153"/>
      <c r="AY718" s="153"/>
      <c r="AZ718" s="153"/>
      <c r="BA718" s="153"/>
      <c r="BB718" s="153"/>
      <c r="BC718" s="153"/>
      <c r="BD718" s="153"/>
      <c r="BE718" s="153"/>
      <c r="BF718" s="153"/>
      <c r="BG718" s="153"/>
      <c r="BH718" s="153"/>
    </row>
    <row r="719" spans="1:60" ht="33.75" outlineLevel="1" x14ac:dyDescent="0.2">
      <c r="A719" s="177">
        <v>283</v>
      </c>
      <c r="B719" s="178" t="s">
        <v>357</v>
      </c>
      <c r="C719" s="196" t="s">
        <v>358</v>
      </c>
      <c r="D719" s="179" t="s">
        <v>112</v>
      </c>
      <c r="E719" s="180">
        <v>490</v>
      </c>
      <c r="F719" s="181"/>
      <c r="G719" s="182">
        <f>ROUND(E719*F719,2)</f>
        <v>0</v>
      </c>
      <c r="H719" s="181"/>
      <c r="I719" s="182">
        <f>ROUND(E719*H719,2)</f>
        <v>0</v>
      </c>
      <c r="J719" s="181"/>
      <c r="K719" s="182">
        <f>ROUND(E719*J719,2)</f>
        <v>0</v>
      </c>
      <c r="L719" s="182">
        <v>21</v>
      </c>
      <c r="M719" s="182">
        <f>G719*(1+L719/100)</f>
        <v>0</v>
      </c>
      <c r="N719" s="182">
        <v>3.4000000000000002E-4</v>
      </c>
      <c r="O719" s="182">
        <f>ROUND(E719*N719,2)</f>
        <v>0.17</v>
      </c>
      <c r="P719" s="182">
        <v>0</v>
      </c>
      <c r="Q719" s="182">
        <f>ROUND(E719*P719,2)</f>
        <v>0</v>
      </c>
      <c r="R719" s="182" t="s">
        <v>354</v>
      </c>
      <c r="S719" s="182" t="s">
        <v>99</v>
      </c>
      <c r="T719" s="183" t="s">
        <v>99</v>
      </c>
      <c r="U719" s="163">
        <v>0</v>
      </c>
      <c r="V719" s="163">
        <f>ROUND(E719*U719,2)</f>
        <v>0</v>
      </c>
      <c r="W719" s="163"/>
      <c r="X719" s="163" t="s">
        <v>355</v>
      </c>
      <c r="Y719" s="153"/>
      <c r="Z719" s="153"/>
      <c r="AA719" s="153"/>
      <c r="AB719" s="153"/>
      <c r="AC719" s="153"/>
      <c r="AD719" s="153"/>
      <c r="AE719" s="153"/>
      <c r="AF719" s="153"/>
      <c r="AG719" s="153" t="s">
        <v>356</v>
      </c>
      <c r="AH719" s="153"/>
      <c r="AI719" s="153"/>
      <c r="AJ719" s="153"/>
      <c r="AK719" s="153"/>
      <c r="AL719" s="153"/>
      <c r="AM719" s="153"/>
      <c r="AN719" s="153"/>
      <c r="AO719" s="153"/>
      <c r="AP719" s="153"/>
      <c r="AQ719" s="153"/>
      <c r="AR719" s="153"/>
      <c r="AS719" s="153"/>
      <c r="AT719" s="153"/>
      <c r="AU719" s="153"/>
      <c r="AV719" s="153"/>
      <c r="AW719" s="153"/>
      <c r="AX719" s="153"/>
      <c r="AY719" s="153"/>
      <c r="AZ719" s="153"/>
      <c r="BA719" s="153"/>
      <c r="BB719" s="153"/>
      <c r="BC719" s="153"/>
      <c r="BD719" s="153"/>
      <c r="BE719" s="153"/>
      <c r="BF719" s="153"/>
      <c r="BG719" s="153"/>
      <c r="BH719" s="153"/>
    </row>
    <row r="720" spans="1:60" outlineLevel="1" x14ac:dyDescent="0.2">
      <c r="A720" s="160"/>
      <c r="B720" s="161"/>
      <c r="C720" s="197" t="s">
        <v>397</v>
      </c>
      <c r="D720" s="168"/>
      <c r="E720" s="169">
        <v>220</v>
      </c>
      <c r="F720" s="163"/>
      <c r="G720" s="163"/>
      <c r="H720" s="163"/>
      <c r="I720" s="163"/>
      <c r="J720" s="163"/>
      <c r="K720" s="163"/>
      <c r="L720" s="163"/>
      <c r="M720" s="163"/>
      <c r="N720" s="163"/>
      <c r="O720" s="163"/>
      <c r="P720" s="163"/>
      <c r="Q720" s="163"/>
      <c r="R720" s="163"/>
      <c r="S720" s="163"/>
      <c r="T720" s="163"/>
      <c r="U720" s="163"/>
      <c r="V720" s="163"/>
      <c r="W720" s="163"/>
      <c r="X720" s="163"/>
      <c r="Y720" s="153"/>
      <c r="Z720" s="153"/>
      <c r="AA720" s="153"/>
      <c r="AB720" s="153"/>
      <c r="AC720" s="153"/>
      <c r="AD720" s="153"/>
      <c r="AE720" s="153"/>
      <c r="AF720" s="153"/>
      <c r="AG720" s="153" t="s">
        <v>115</v>
      </c>
      <c r="AH720" s="153">
        <v>0</v>
      </c>
      <c r="AI720" s="153"/>
      <c r="AJ720" s="153"/>
      <c r="AK720" s="153"/>
      <c r="AL720" s="153"/>
      <c r="AM720" s="153"/>
      <c r="AN720" s="153"/>
      <c r="AO720" s="153"/>
      <c r="AP720" s="153"/>
      <c r="AQ720" s="153"/>
      <c r="AR720" s="153"/>
      <c r="AS720" s="153"/>
      <c r="AT720" s="153"/>
      <c r="AU720" s="153"/>
      <c r="AV720" s="153"/>
      <c r="AW720" s="153"/>
      <c r="AX720" s="153"/>
      <c r="AY720" s="153"/>
      <c r="AZ720" s="153"/>
      <c r="BA720" s="153"/>
      <c r="BB720" s="153"/>
      <c r="BC720" s="153"/>
      <c r="BD720" s="153"/>
      <c r="BE720" s="153"/>
      <c r="BF720" s="153"/>
      <c r="BG720" s="153"/>
      <c r="BH720" s="153"/>
    </row>
    <row r="721" spans="1:60" outlineLevel="1" x14ac:dyDescent="0.2">
      <c r="A721" s="160"/>
      <c r="B721" s="161"/>
      <c r="C721" s="197" t="s">
        <v>447</v>
      </c>
      <c r="D721" s="168"/>
      <c r="E721" s="169">
        <v>270</v>
      </c>
      <c r="F721" s="163"/>
      <c r="G721" s="163"/>
      <c r="H721" s="163"/>
      <c r="I721" s="163"/>
      <c r="J721" s="163"/>
      <c r="K721" s="163"/>
      <c r="L721" s="163"/>
      <c r="M721" s="163"/>
      <c r="N721" s="163"/>
      <c r="O721" s="163"/>
      <c r="P721" s="163"/>
      <c r="Q721" s="163"/>
      <c r="R721" s="163"/>
      <c r="S721" s="163"/>
      <c r="T721" s="163"/>
      <c r="U721" s="163"/>
      <c r="V721" s="163"/>
      <c r="W721" s="163"/>
      <c r="X721" s="163"/>
      <c r="Y721" s="153"/>
      <c r="Z721" s="153"/>
      <c r="AA721" s="153"/>
      <c r="AB721" s="153"/>
      <c r="AC721" s="153"/>
      <c r="AD721" s="153"/>
      <c r="AE721" s="153"/>
      <c r="AF721" s="153"/>
      <c r="AG721" s="153" t="s">
        <v>115</v>
      </c>
      <c r="AH721" s="153">
        <v>5</v>
      </c>
      <c r="AI721" s="153"/>
      <c r="AJ721" s="153"/>
      <c r="AK721" s="153"/>
      <c r="AL721" s="153"/>
      <c r="AM721" s="153"/>
      <c r="AN721" s="153"/>
      <c r="AO721" s="153"/>
      <c r="AP721" s="153"/>
      <c r="AQ721" s="153"/>
      <c r="AR721" s="153"/>
      <c r="AS721" s="153"/>
      <c r="AT721" s="153"/>
      <c r="AU721" s="153"/>
      <c r="AV721" s="153"/>
      <c r="AW721" s="153"/>
      <c r="AX721" s="153"/>
      <c r="AY721" s="153"/>
      <c r="AZ721" s="153"/>
      <c r="BA721" s="153"/>
      <c r="BB721" s="153"/>
      <c r="BC721" s="153"/>
      <c r="BD721" s="153"/>
      <c r="BE721" s="153"/>
      <c r="BF721" s="153"/>
      <c r="BG721" s="153"/>
      <c r="BH721" s="153"/>
    </row>
    <row r="722" spans="1:60" ht="33.75" outlineLevel="1" x14ac:dyDescent="0.2">
      <c r="A722" s="177">
        <v>284</v>
      </c>
      <c r="B722" s="178" t="s">
        <v>359</v>
      </c>
      <c r="C722" s="196" t="s">
        <v>360</v>
      </c>
      <c r="D722" s="179" t="s">
        <v>112</v>
      </c>
      <c r="E722" s="180">
        <v>530</v>
      </c>
      <c r="F722" s="181"/>
      <c r="G722" s="182">
        <f>ROUND(E722*F722,2)</f>
        <v>0</v>
      </c>
      <c r="H722" s="181"/>
      <c r="I722" s="182">
        <f>ROUND(E722*H722,2)</f>
        <v>0</v>
      </c>
      <c r="J722" s="181"/>
      <c r="K722" s="182">
        <f>ROUND(E722*J722,2)</f>
        <v>0</v>
      </c>
      <c r="L722" s="182">
        <v>21</v>
      </c>
      <c r="M722" s="182">
        <f>G722*(1+L722/100)</f>
        <v>0</v>
      </c>
      <c r="N722" s="182">
        <v>3.6999999999999999E-4</v>
      </c>
      <c r="O722" s="182">
        <f>ROUND(E722*N722,2)</f>
        <v>0.2</v>
      </c>
      <c r="P722" s="182">
        <v>0</v>
      </c>
      <c r="Q722" s="182">
        <f>ROUND(E722*P722,2)</f>
        <v>0</v>
      </c>
      <c r="R722" s="182" t="s">
        <v>354</v>
      </c>
      <c r="S722" s="182" t="s">
        <v>99</v>
      </c>
      <c r="T722" s="183" t="s">
        <v>99</v>
      </c>
      <c r="U722" s="163">
        <v>0</v>
      </c>
      <c r="V722" s="163">
        <f>ROUND(E722*U722,2)</f>
        <v>0</v>
      </c>
      <c r="W722" s="163"/>
      <c r="X722" s="163" t="s">
        <v>355</v>
      </c>
      <c r="Y722" s="153"/>
      <c r="Z722" s="153"/>
      <c r="AA722" s="153"/>
      <c r="AB722" s="153"/>
      <c r="AC722" s="153"/>
      <c r="AD722" s="153"/>
      <c r="AE722" s="153"/>
      <c r="AF722" s="153"/>
      <c r="AG722" s="153" t="s">
        <v>356</v>
      </c>
      <c r="AH722" s="153"/>
      <c r="AI722" s="153"/>
      <c r="AJ722" s="153"/>
      <c r="AK722" s="153"/>
      <c r="AL722" s="153"/>
      <c r="AM722" s="153"/>
      <c r="AN722" s="153"/>
      <c r="AO722" s="153"/>
      <c r="AP722" s="153"/>
      <c r="AQ722" s="153"/>
      <c r="AR722" s="153"/>
      <c r="AS722" s="153"/>
      <c r="AT722" s="153"/>
      <c r="AU722" s="153"/>
      <c r="AV722" s="153"/>
      <c r="AW722" s="153"/>
      <c r="AX722" s="153"/>
      <c r="AY722" s="153"/>
      <c r="AZ722" s="153"/>
      <c r="BA722" s="153"/>
      <c r="BB722" s="153"/>
      <c r="BC722" s="153"/>
      <c r="BD722" s="153"/>
      <c r="BE722" s="153"/>
      <c r="BF722" s="153"/>
      <c r="BG722" s="153"/>
      <c r="BH722" s="153"/>
    </row>
    <row r="723" spans="1:60" outlineLevel="1" x14ac:dyDescent="0.2">
      <c r="A723" s="160"/>
      <c r="B723" s="161"/>
      <c r="C723" s="197" t="s">
        <v>398</v>
      </c>
      <c r="D723" s="168"/>
      <c r="E723" s="169">
        <v>60</v>
      </c>
      <c r="F723" s="163"/>
      <c r="G723" s="163"/>
      <c r="H723" s="163"/>
      <c r="I723" s="163"/>
      <c r="J723" s="163"/>
      <c r="K723" s="163"/>
      <c r="L723" s="163"/>
      <c r="M723" s="163"/>
      <c r="N723" s="163"/>
      <c r="O723" s="163"/>
      <c r="P723" s="163"/>
      <c r="Q723" s="163"/>
      <c r="R723" s="163"/>
      <c r="S723" s="163"/>
      <c r="T723" s="163"/>
      <c r="U723" s="163"/>
      <c r="V723" s="163"/>
      <c r="W723" s="163"/>
      <c r="X723" s="163"/>
      <c r="Y723" s="153"/>
      <c r="Z723" s="153"/>
      <c r="AA723" s="153"/>
      <c r="AB723" s="153"/>
      <c r="AC723" s="153"/>
      <c r="AD723" s="153"/>
      <c r="AE723" s="153"/>
      <c r="AF723" s="153"/>
      <c r="AG723" s="153" t="s">
        <v>115</v>
      </c>
      <c r="AH723" s="153">
        <v>0</v>
      </c>
      <c r="AI723" s="153"/>
      <c r="AJ723" s="153"/>
      <c r="AK723" s="153"/>
      <c r="AL723" s="153"/>
      <c r="AM723" s="153"/>
      <c r="AN723" s="153"/>
      <c r="AO723" s="153"/>
      <c r="AP723" s="153"/>
      <c r="AQ723" s="153"/>
      <c r="AR723" s="153"/>
      <c r="AS723" s="153"/>
      <c r="AT723" s="153"/>
      <c r="AU723" s="153"/>
      <c r="AV723" s="153"/>
      <c r="AW723" s="153"/>
      <c r="AX723" s="153"/>
      <c r="AY723" s="153"/>
      <c r="AZ723" s="153"/>
      <c r="BA723" s="153"/>
      <c r="BB723" s="153"/>
      <c r="BC723" s="153"/>
      <c r="BD723" s="153"/>
      <c r="BE723" s="153"/>
      <c r="BF723" s="153"/>
      <c r="BG723" s="153"/>
      <c r="BH723" s="153"/>
    </row>
    <row r="724" spans="1:60" outlineLevel="1" x14ac:dyDescent="0.2">
      <c r="A724" s="160"/>
      <c r="B724" s="161"/>
      <c r="C724" s="197" t="s">
        <v>448</v>
      </c>
      <c r="D724" s="168"/>
      <c r="E724" s="169">
        <v>470</v>
      </c>
      <c r="F724" s="163"/>
      <c r="G724" s="163"/>
      <c r="H724" s="163"/>
      <c r="I724" s="163"/>
      <c r="J724" s="163"/>
      <c r="K724" s="163"/>
      <c r="L724" s="163"/>
      <c r="M724" s="163"/>
      <c r="N724" s="163"/>
      <c r="O724" s="163"/>
      <c r="P724" s="163"/>
      <c r="Q724" s="163"/>
      <c r="R724" s="163"/>
      <c r="S724" s="163"/>
      <c r="T724" s="163"/>
      <c r="U724" s="163"/>
      <c r="V724" s="163"/>
      <c r="W724" s="163"/>
      <c r="X724" s="163"/>
      <c r="Y724" s="153"/>
      <c r="Z724" s="153"/>
      <c r="AA724" s="153"/>
      <c r="AB724" s="153"/>
      <c r="AC724" s="153"/>
      <c r="AD724" s="153"/>
      <c r="AE724" s="153"/>
      <c r="AF724" s="153"/>
      <c r="AG724" s="153" t="s">
        <v>115</v>
      </c>
      <c r="AH724" s="153">
        <v>5</v>
      </c>
      <c r="AI724" s="153"/>
      <c r="AJ724" s="153"/>
      <c r="AK724" s="153"/>
      <c r="AL724" s="153"/>
      <c r="AM724" s="153"/>
      <c r="AN724" s="153"/>
      <c r="AO724" s="153"/>
      <c r="AP724" s="153"/>
      <c r="AQ724" s="153"/>
      <c r="AR724" s="153"/>
      <c r="AS724" s="153"/>
      <c r="AT724" s="153"/>
      <c r="AU724" s="153"/>
      <c r="AV724" s="153"/>
      <c r="AW724" s="153"/>
      <c r="AX724" s="153"/>
      <c r="AY724" s="153"/>
      <c r="AZ724" s="153"/>
      <c r="BA724" s="153"/>
      <c r="BB724" s="153"/>
      <c r="BC724" s="153"/>
      <c r="BD724" s="153"/>
      <c r="BE724" s="153"/>
      <c r="BF724" s="153"/>
      <c r="BG724" s="153"/>
      <c r="BH724" s="153"/>
    </row>
    <row r="725" spans="1:60" ht="33.75" outlineLevel="1" x14ac:dyDescent="0.2">
      <c r="A725" s="177">
        <v>285</v>
      </c>
      <c r="B725" s="178" t="s">
        <v>361</v>
      </c>
      <c r="C725" s="196" t="s">
        <v>362</v>
      </c>
      <c r="D725" s="179" t="s">
        <v>112</v>
      </c>
      <c r="E725" s="180">
        <v>640</v>
      </c>
      <c r="F725" s="181"/>
      <c r="G725" s="182">
        <f>ROUND(E725*F725,2)</f>
        <v>0</v>
      </c>
      <c r="H725" s="181"/>
      <c r="I725" s="182">
        <f>ROUND(E725*H725,2)</f>
        <v>0</v>
      </c>
      <c r="J725" s="181"/>
      <c r="K725" s="182">
        <f>ROUND(E725*J725,2)</f>
        <v>0</v>
      </c>
      <c r="L725" s="182">
        <v>21</v>
      </c>
      <c r="M725" s="182">
        <f>G725*(1+L725/100)</f>
        <v>0</v>
      </c>
      <c r="N725" s="182">
        <v>4.2000000000000002E-4</v>
      </c>
      <c r="O725" s="182">
        <f>ROUND(E725*N725,2)</f>
        <v>0.27</v>
      </c>
      <c r="P725" s="182">
        <v>0</v>
      </c>
      <c r="Q725" s="182">
        <f>ROUND(E725*P725,2)</f>
        <v>0</v>
      </c>
      <c r="R725" s="182" t="s">
        <v>354</v>
      </c>
      <c r="S725" s="182" t="s">
        <v>99</v>
      </c>
      <c r="T725" s="183" t="s">
        <v>99</v>
      </c>
      <c r="U725" s="163">
        <v>0</v>
      </c>
      <c r="V725" s="163">
        <f>ROUND(E725*U725,2)</f>
        <v>0</v>
      </c>
      <c r="W725" s="163"/>
      <c r="X725" s="163" t="s">
        <v>355</v>
      </c>
      <c r="Y725" s="153"/>
      <c r="Z725" s="153"/>
      <c r="AA725" s="153"/>
      <c r="AB725" s="153"/>
      <c r="AC725" s="153"/>
      <c r="AD725" s="153"/>
      <c r="AE725" s="153"/>
      <c r="AF725" s="153"/>
      <c r="AG725" s="153" t="s">
        <v>356</v>
      </c>
      <c r="AH725" s="153"/>
      <c r="AI725" s="153"/>
      <c r="AJ725" s="153"/>
      <c r="AK725" s="153"/>
      <c r="AL725" s="153"/>
      <c r="AM725" s="153"/>
      <c r="AN725" s="153"/>
      <c r="AO725" s="153"/>
      <c r="AP725" s="153"/>
      <c r="AQ725" s="153"/>
      <c r="AR725" s="153"/>
      <c r="AS725" s="153"/>
      <c r="AT725" s="153"/>
      <c r="AU725" s="153"/>
      <c r="AV725" s="153"/>
      <c r="AW725" s="153"/>
      <c r="AX725" s="153"/>
      <c r="AY725" s="153"/>
      <c r="AZ725" s="153"/>
      <c r="BA725" s="153"/>
      <c r="BB725" s="153"/>
      <c r="BC725" s="153"/>
      <c r="BD725" s="153"/>
      <c r="BE725" s="153"/>
      <c r="BF725" s="153"/>
      <c r="BG725" s="153"/>
      <c r="BH725" s="153"/>
    </row>
    <row r="726" spans="1:60" outlineLevel="1" x14ac:dyDescent="0.2">
      <c r="A726" s="160"/>
      <c r="B726" s="161"/>
      <c r="C726" s="197" t="s">
        <v>449</v>
      </c>
      <c r="D726" s="168"/>
      <c r="E726" s="169">
        <v>640</v>
      </c>
      <c r="F726" s="163"/>
      <c r="G726" s="163"/>
      <c r="H726" s="163"/>
      <c r="I726" s="163"/>
      <c r="J726" s="163"/>
      <c r="K726" s="163"/>
      <c r="L726" s="163"/>
      <c r="M726" s="163"/>
      <c r="N726" s="163"/>
      <c r="O726" s="163"/>
      <c r="P726" s="163"/>
      <c r="Q726" s="163"/>
      <c r="R726" s="163"/>
      <c r="S726" s="163"/>
      <c r="T726" s="163"/>
      <c r="U726" s="163"/>
      <c r="V726" s="163"/>
      <c r="W726" s="163"/>
      <c r="X726" s="163"/>
      <c r="Y726" s="153"/>
      <c r="Z726" s="153"/>
      <c r="AA726" s="153"/>
      <c r="AB726" s="153"/>
      <c r="AC726" s="153"/>
      <c r="AD726" s="153"/>
      <c r="AE726" s="153"/>
      <c r="AF726" s="153"/>
      <c r="AG726" s="153" t="s">
        <v>115</v>
      </c>
      <c r="AH726" s="153">
        <v>5</v>
      </c>
      <c r="AI726" s="153"/>
      <c r="AJ726" s="153"/>
      <c r="AK726" s="153"/>
      <c r="AL726" s="153"/>
      <c r="AM726" s="153"/>
      <c r="AN726" s="153"/>
      <c r="AO726" s="153"/>
      <c r="AP726" s="153"/>
      <c r="AQ726" s="153"/>
      <c r="AR726" s="153"/>
      <c r="AS726" s="153"/>
      <c r="AT726" s="153"/>
      <c r="AU726" s="153"/>
      <c r="AV726" s="153"/>
      <c r="AW726" s="153"/>
      <c r="AX726" s="153"/>
      <c r="AY726" s="153"/>
      <c r="AZ726" s="153"/>
      <c r="BA726" s="153"/>
      <c r="BB726" s="153"/>
      <c r="BC726" s="153"/>
      <c r="BD726" s="153"/>
      <c r="BE726" s="153"/>
      <c r="BF726" s="153"/>
      <c r="BG726" s="153"/>
      <c r="BH726" s="153"/>
    </row>
    <row r="727" spans="1:60" ht="33.75" outlineLevel="1" x14ac:dyDescent="0.2">
      <c r="A727" s="177">
        <v>286</v>
      </c>
      <c r="B727" s="178" t="s">
        <v>363</v>
      </c>
      <c r="C727" s="196" t="s">
        <v>364</v>
      </c>
      <c r="D727" s="179" t="s">
        <v>112</v>
      </c>
      <c r="E727" s="180">
        <v>110</v>
      </c>
      <c r="F727" s="181"/>
      <c r="G727" s="182">
        <f>ROUND(E727*F727,2)</f>
        <v>0</v>
      </c>
      <c r="H727" s="181"/>
      <c r="I727" s="182">
        <f>ROUND(E727*H727,2)</f>
        <v>0</v>
      </c>
      <c r="J727" s="181"/>
      <c r="K727" s="182">
        <f>ROUND(E727*J727,2)</f>
        <v>0</v>
      </c>
      <c r="L727" s="182">
        <v>21</v>
      </c>
      <c r="M727" s="182">
        <f>G727*(1+L727/100)</f>
        <v>0</v>
      </c>
      <c r="N727" s="182">
        <v>4.8000000000000001E-4</v>
      </c>
      <c r="O727" s="182">
        <f>ROUND(E727*N727,2)</f>
        <v>0.05</v>
      </c>
      <c r="P727" s="182">
        <v>0</v>
      </c>
      <c r="Q727" s="182">
        <f>ROUND(E727*P727,2)</f>
        <v>0</v>
      </c>
      <c r="R727" s="182" t="s">
        <v>354</v>
      </c>
      <c r="S727" s="182" t="s">
        <v>99</v>
      </c>
      <c r="T727" s="183" t="s">
        <v>99</v>
      </c>
      <c r="U727" s="163">
        <v>0</v>
      </c>
      <c r="V727" s="163">
        <f>ROUND(E727*U727,2)</f>
        <v>0</v>
      </c>
      <c r="W727" s="163"/>
      <c r="X727" s="163" t="s">
        <v>355</v>
      </c>
      <c r="Y727" s="153"/>
      <c r="Z727" s="153"/>
      <c r="AA727" s="153"/>
      <c r="AB727" s="153"/>
      <c r="AC727" s="153"/>
      <c r="AD727" s="153"/>
      <c r="AE727" s="153"/>
      <c r="AF727" s="153"/>
      <c r="AG727" s="153" t="s">
        <v>356</v>
      </c>
      <c r="AH727" s="153"/>
      <c r="AI727" s="153"/>
      <c r="AJ727" s="153"/>
      <c r="AK727" s="153"/>
      <c r="AL727" s="153"/>
      <c r="AM727" s="153"/>
      <c r="AN727" s="153"/>
      <c r="AO727" s="153"/>
      <c r="AP727" s="153"/>
      <c r="AQ727" s="153"/>
      <c r="AR727" s="153"/>
      <c r="AS727" s="153"/>
      <c r="AT727" s="153"/>
      <c r="AU727" s="153"/>
      <c r="AV727" s="153"/>
      <c r="AW727" s="153"/>
      <c r="AX727" s="153"/>
      <c r="AY727" s="153"/>
      <c r="AZ727" s="153"/>
      <c r="BA727" s="153"/>
      <c r="BB727" s="153"/>
      <c r="BC727" s="153"/>
      <c r="BD727" s="153"/>
      <c r="BE727" s="153"/>
      <c r="BF727" s="153"/>
      <c r="BG727" s="153"/>
      <c r="BH727" s="153"/>
    </row>
    <row r="728" spans="1:60" outlineLevel="1" x14ac:dyDescent="0.2">
      <c r="A728" s="160"/>
      <c r="B728" s="161"/>
      <c r="C728" s="197" t="s">
        <v>450</v>
      </c>
      <c r="D728" s="168"/>
      <c r="E728" s="169">
        <v>110</v>
      </c>
      <c r="F728" s="163"/>
      <c r="G728" s="163"/>
      <c r="H728" s="163"/>
      <c r="I728" s="163"/>
      <c r="J728" s="163"/>
      <c r="K728" s="163"/>
      <c r="L728" s="163"/>
      <c r="M728" s="163"/>
      <c r="N728" s="163"/>
      <c r="O728" s="163"/>
      <c r="P728" s="163"/>
      <c r="Q728" s="163"/>
      <c r="R728" s="163"/>
      <c r="S728" s="163"/>
      <c r="T728" s="163"/>
      <c r="U728" s="163"/>
      <c r="V728" s="163"/>
      <c r="W728" s="163"/>
      <c r="X728" s="163"/>
      <c r="Y728" s="153"/>
      <c r="Z728" s="153"/>
      <c r="AA728" s="153"/>
      <c r="AB728" s="153"/>
      <c r="AC728" s="153"/>
      <c r="AD728" s="153"/>
      <c r="AE728" s="153"/>
      <c r="AF728" s="153"/>
      <c r="AG728" s="153" t="s">
        <v>115</v>
      </c>
      <c r="AH728" s="153">
        <v>5</v>
      </c>
      <c r="AI728" s="153"/>
      <c r="AJ728" s="153"/>
      <c r="AK728" s="153"/>
      <c r="AL728" s="153"/>
      <c r="AM728" s="153"/>
      <c r="AN728" s="153"/>
      <c r="AO728" s="153"/>
      <c r="AP728" s="153"/>
      <c r="AQ728" s="153"/>
      <c r="AR728" s="153"/>
      <c r="AS728" s="153"/>
      <c r="AT728" s="153"/>
      <c r="AU728" s="153"/>
      <c r="AV728" s="153"/>
      <c r="AW728" s="153"/>
      <c r="AX728" s="153"/>
      <c r="AY728" s="153"/>
      <c r="AZ728" s="153"/>
      <c r="BA728" s="153"/>
      <c r="BB728" s="153"/>
      <c r="BC728" s="153"/>
      <c r="BD728" s="153"/>
      <c r="BE728" s="153"/>
      <c r="BF728" s="153"/>
      <c r="BG728" s="153"/>
      <c r="BH728" s="153"/>
    </row>
    <row r="729" spans="1:60" ht="33.75" outlineLevel="1" x14ac:dyDescent="0.2">
      <c r="A729" s="177">
        <v>287</v>
      </c>
      <c r="B729" s="178" t="s">
        <v>365</v>
      </c>
      <c r="C729" s="196" t="s">
        <v>366</v>
      </c>
      <c r="D729" s="179" t="s">
        <v>112</v>
      </c>
      <c r="E729" s="180">
        <v>110</v>
      </c>
      <c r="F729" s="181"/>
      <c r="G729" s="182">
        <f>ROUND(E729*F729,2)</f>
        <v>0</v>
      </c>
      <c r="H729" s="181"/>
      <c r="I729" s="182">
        <f>ROUND(E729*H729,2)</f>
        <v>0</v>
      </c>
      <c r="J729" s="181"/>
      <c r="K729" s="182">
        <f>ROUND(E729*J729,2)</f>
        <v>0</v>
      </c>
      <c r="L729" s="182">
        <v>21</v>
      </c>
      <c r="M729" s="182">
        <f>G729*(1+L729/100)</f>
        <v>0</v>
      </c>
      <c r="N729" s="182">
        <v>5.1999999999999995E-4</v>
      </c>
      <c r="O729" s="182">
        <f>ROUND(E729*N729,2)</f>
        <v>0.06</v>
      </c>
      <c r="P729" s="182">
        <v>0</v>
      </c>
      <c r="Q729" s="182">
        <f>ROUND(E729*P729,2)</f>
        <v>0</v>
      </c>
      <c r="R729" s="182" t="s">
        <v>354</v>
      </c>
      <c r="S729" s="182" t="s">
        <v>99</v>
      </c>
      <c r="T729" s="183" t="s">
        <v>99</v>
      </c>
      <c r="U729" s="163">
        <v>0</v>
      </c>
      <c r="V729" s="163">
        <f>ROUND(E729*U729,2)</f>
        <v>0</v>
      </c>
      <c r="W729" s="163"/>
      <c r="X729" s="163" t="s">
        <v>355</v>
      </c>
      <c r="Y729" s="153"/>
      <c r="Z729" s="153"/>
      <c r="AA729" s="153"/>
      <c r="AB729" s="153"/>
      <c r="AC729" s="153"/>
      <c r="AD729" s="153"/>
      <c r="AE729" s="153"/>
      <c r="AF729" s="153"/>
      <c r="AG729" s="153" t="s">
        <v>356</v>
      </c>
      <c r="AH729" s="153"/>
      <c r="AI729" s="153"/>
      <c r="AJ729" s="153"/>
      <c r="AK729" s="153"/>
      <c r="AL729" s="153"/>
      <c r="AM729" s="153"/>
      <c r="AN729" s="153"/>
      <c r="AO729" s="153"/>
      <c r="AP729" s="153"/>
      <c r="AQ729" s="153"/>
      <c r="AR729" s="153"/>
      <c r="AS729" s="153"/>
      <c r="AT729" s="153"/>
      <c r="AU729" s="153"/>
      <c r="AV729" s="153"/>
      <c r="AW729" s="153"/>
      <c r="AX729" s="153"/>
      <c r="AY729" s="153"/>
      <c r="AZ729" s="153"/>
      <c r="BA729" s="153"/>
      <c r="BB729" s="153"/>
      <c r="BC729" s="153"/>
      <c r="BD729" s="153"/>
      <c r="BE729" s="153"/>
      <c r="BF729" s="153"/>
      <c r="BG729" s="153"/>
      <c r="BH729" s="153"/>
    </row>
    <row r="730" spans="1:60" outlineLevel="1" x14ac:dyDescent="0.2">
      <c r="A730" s="160"/>
      <c r="B730" s="161"/>
      <c r="C730" s="197" t="s">
        <v>451</v>
      </c>
      <c r="D730" s="168"/>
      <c r="E730" s="169">
        <v>110</v>
      </c>
      <c r="F730" s="163"/>
      <c r="G730" s="163"/>
      <c r="H730" s="163"/>
      <c r="I730" s="163"/>
      <c r="J730" s="163"/>
      <c r="K730" s="163"/>
      <c r="L730" s="163"/>
      <c r="M730" s="163"/>
      <c r="N730" s="163"/>
      <c r="O730" s="163"/>
      <c r="P730" s="163"/>
      <c r="Q730" s="163"/>
      <c r="R730" s="163"/>
      <c r="S730" s="163"/>
      <c r="T730" s="163"/>
      <c r="U730" s="163"/>
      <c r="V730" s="163"/>
      <c r="W730" s="163"/>
      <c r="X730" s="163"/>
      <c r="Y730" s="153"/>
      <c r="Z730" s="153"/>
      <c r="AA730" s="153"/>
      <c r="AB730" s="153"/>
      <c r="AC730" s="153"/>
      <c r="AD730" s="153"/>
      <c r="AE730" s="153"/>
      <c r="AF730" s="153"/>
      <c r="AG730" s="153" t="s">
        <v>115</v>
      </c>
      <c r="AH730" s="153">
        <v>5</v>
      </c>
      <c r="AI730" s="153"/>
      <c r="AJ730" s="153"/>
      <c r="AK730" s="153"/>
      <c r="AL730" s="153"/>
      <c r="AM730" s="153"/>
      <c r="AN730" s="153"/>
      <c r="AO730" s="153"/>
      <c r="AP730" s="153"/>
      <c r="AQ730" s="153"/>
      <c r="AR730" s="153"/>
      <c r="AS730" s="153"/>
      <c r="AT730" s="153"/>
      <c r="AU730" s="153"/>
      <c r="AV730" s="153"/>
      <c r="AW730" s="153"/>
      <c r="AX730" s="153"/>
      <c r="AY730" s="153"/>
      <c r="AZ730" s="153"/>
      <c r="BA730" s="153"/>
      <c r="BB730" s="153"/>
      <c r="BC730" s="153"/>
      <c r="BD730" s="153"/>
      <c r="BE730" s="153"/>
      <c r="BF730" s="153"/>
      <c r="BG730" s="153"/>
      <c r="BH730" s="153"/>
    </row>
    <row r="731" spans="1:60" ht="33.75" outlineLevel="1" x14ac:dyDescent="0.2">
      <c r="A731" s="177">
        <v>288</v>
      </c>
      <c r="B731" s="178" t="s">
        <v>377</v>
      </c>
      <c r="C731" s="196" t="s">
        <v>378</v>
      </c>
      <c r="D731" s="179" t="s">
        <v>112</v>
      </c>
      <c r="E731" s="180">
        <v>55</v>
      </c>
      <c r="F731" s="181"/>
      <c r="G731" s="182">
        <f>ROUND(E731*F731,2)</f>
        <v>0</v>
      </c>
      <c r="H731" s="181"/>
      <c r="I731" s="182">
        <f>ROUND(E731*H731,2)</f>
        <v>0</v>
      </c>
      <c r="J731" s="181"/>
      <c r="K731" s="182">
        <f>ROUND(E731*J731,2)</f>
        <v>0</v>
      </c>
      <c r="L731" s="182">
        <v>21</v>
      </c>
      <c r="M731" s="182">
        <f>G731*(1+L731/100)</f>
        <v>0</v>
      </c>
      <c r="N731" s="182">
        <v>1.2099999999999999E-3</v>
      </c>
      <c r="O731" s="182">
        <f>ROUND(E731*N731,2)</f>
        <v>7.0000000000000007E-2</v>
      </c>
      <c r="P731" s="182">
        <v>0</v>
      </c>
      <c r="Q731" s="182">
        <f>ROUND(E731*P731,2)</f>
        <v>0</v>
      </c>
      <c r="R731" s="182" t="s">
        <v>354</v>
      </c>
      <c r="S731" s="182" t="s">
        <v>99</v>
      </c>
      <c r="T731" s="183" t="s">
        <v>99</v>
      </c>
      <c r="U731" s="163">
        <v>0</v>
      </c>
      <c r="V731" s="163">
        <f>ROUND(E731*U731,2)</f>
        <v>0</v>
      </c>
      <c r="W731" s="163"/>
      <c r="X731" s="163" t="s">
        <v>355</v>
      </c>
      <c r="Y731" s="153"/>
      <c r="Z731" s="153"/>
      <c r="AA731" s="153"/>
      <c r="AB731" s="153"/>
      <c r="AC731" s="153"/>
      <c r="AD731" s="153"/>
      <c r="AE731" s="153"/>
      <c r="AF731" s="153"/>
      <c r="AG731" s="153" t="s">
        <v>356</v>
      </c>
      <c r="AH731" s="153"/>
      <c r="AI731" s="153"/>
      <c r="AJ731" s="153"/>
      <c r="AK731" s="153"/>
      <c r="AL731" s="153"/>
      <c r="AM731" s="153"/>
      <c r="AN731" s="153"/>
      <c r="AO731" s="153"/>
      <c r="AP731" s="153"/>
      <c r="AQ731" s="153"/>
      <c r="AR731" s="153"/>
      <c r="AS731" s="153"/>
      <c r="AT731" s="153"/>
      <c r="AU731" s="153"/>
      <c r="AV731" s="153"/>
      <c r="AW731" s="153"/>
      <c r="AX731" s="153"/>
      <c r="AY731" s="153"/>
      <c r="AZ731" s="153"/>
      <c r="BA731" s="153"/>
      <c r="BB731" s="153"/>
      <c r="BC731" s="153"/>
      <c r="BD731" s="153"/>
      <c r="BE731" s="153"/>
      <c r="BF731" s="153"/>
      <c r="BG731" s="153"/>
      <c r="BH731" s="153"/>
    </row>
    <row r="732" spans="1:60" outlineLevel="1" x14ac:dyDescent="0.2">
      <c r="A732" s="160"/>
      <c r="B732" s="161"/>
      <c r="C732" s="197" t="s">
        <v>452</v>
      </c>
      <c r="D732" s="168"/>
      <c r="E732" s="169">
        <v>55</v>
      </c>
      <c r="F732" s="163"/>
      <c r="G732" s="163"/>
      <c r="H732" s="163"/>
      <c r="I732" s="163"/>
      <c r="J732" s="163"/>
      <c r="K732" s="163"/>
      <c r="L732" s="163"/>
      <c r="M732" s="163"/>
      <c r="N732" s="163"/>
      <c r="O732" s="163"/>
      <c r="P732" s="163"/>
      <c r="Q732" s="163"/>
      <c r="R732" s="163"/>
      <c r="S732" s="163"/>
      <c r="T732" s="163"/>
      <c r="U732" s="163"/>
      <c r="V732" s="163"/>
      <c r="W732" s="163"/>
      <c r="X732" s="163"/>
      <c r="Y732" s="153"/>
      <c r="Z732" s="153"/>
      <c r="AA732" s="153"/>
      <c r="AB732" s="153"/>
      <c r="AC732" s="153"/>
      <c r="AD732" s="153"/>
      <c r="AE732" s="153"/>
      <c r="AF732" s="153"/>
      <c r="AG732" s="153" t="s">
        <v>115</v>
      </c>
      <c r="AH732" s="153">
        <v>5</v>
      </c>
      <c r="AI732" s="153"/>
      <c r="AJ732" s="153"/>
      <c r="AK732" s="153"/>
      <c r="AL732" s="153"/>
      <c r="AM732" s="153"/>
      <c r="AN732" s="153"/>
      <c r="AO732" s="153"/>
      <c r="AP732" s="153"/>
      <c r="AQ732" s="153"/>
      <c r="AR732" s="153"/>
      <c r="AS732" s="153"/>
      <c r="AT732" s="153"/>
      <c r="AU732" s="153"/>
      <c r="AV732" s="153"/>
      <c r="AW732" s="153"/>
      <c r="AX732" s="153"/>
      <c r="AY732" s="153"/>
      <c r="AZ732" s="153"/>
      <c r="BA732" s="153"/>
      <c r="BB732" s="153"/>
      <c r="BC732" s="153"/>
      <c r="BD732" s="153"/>
      <c r="BE732" s="153"/>
      <c r="BF732" s="153"/>
      <c r="BG732" s="153"/>
      <c r="BH732" s="153"/>
    </row>
    <row r="733" spans="1:60" ht="33.75" outlineLevel="1" x14ac:dyDescent="0.2">
      <c r="A733" s="177">
        <v>289</v>
      </c>
      <c r="B733" s="178" t="s">
        <v>379</v>
      </c>
      <c r="C733" s="196" t="s">
        <v>380</v>
      </c>
      <c r="D733" s="179" t="s">
        <v>112</v>
      </c>
      <c r="E733" s="180">
        <v>180</v>
      </c>
      <c r="F733" s="181"/>
      <c r="G733" s="182">
        <f>ROUND(E733*F733,2)</f>
        <v>0</v>
      </c>
      <c r="H733" s="181"/>
      <c r="I733" s="182">
        <f>ROUND(E733*H733,2)</f>
        <v>0</v>
      </c>
      <c r="J733" s="181"/>
      <c r="K733" s="182">
        <f>ROUND(E733*J733,2)</f>
        <v>0</v>
      </c>
      <c r="L733" s="182">
        <v>21</v>
      </c>
      <c r="M733" s="182">
        <f>G733*(1+L733/100)</f>
        <v>0</v>
      </c>
      <c r="N733" s="182">
        <v>1.39E-3</v>
      </c>
      <c r="O733" s="182">
        <f>ROUND(E733*N733,2)</f>
        <v>0.25</v>
      </c>
      <c r="P733" s="182">
        <v>0</v>
      </c>
      <c r="Q733" s="182">
        <f>ROUND(E733*P733,2)</f>
        <v>0</v>
      </c>
      <c r="R733" s="182" t="s">
        <v>354</v>
      </c>
      <c r="S733" s="182" t="s">
        <v>99</v>
      </c>
      <c r="T733" s="183" t="s">
        <v>99</v>
      </c>
      <c r="U733" s="163">
        <v>0</v>
      </c>
      <c r="V733" s="163">
        <f>ROUND(E733*U733,2)</f>
        <v>0</v>
      </c>
      <c r="W733" s="163"/>
      <c r="X733" s="163" t="s">
        <v>355</v>
      </c>
      <c r="Y733" s="153"/>
      <c r="Z733" s="153"/>
      <c r="AA733" s="153"/>
      <c r="AB733" s="153"/>
      <c r="AC733" s="153"/>
      <c r="AD733" s="153"/>
      <c r="AE733" s="153"/>
      <c r="AF733" s="153"/>
      <c r="AG733" s="153" t="s">
        <v>356</v>
      </c>
      <c r="AH733" s="153"/>
      <c r="AI733" s="153"/>
      <c r="AJ733" s="153"/>
      <c r="AK733" s="153"/>
      <c r="AL733" s="153"/>
      <c r="AM733" s="153"/>
      <c r="AN733" s="153"/>
      <c r="AO733" s="153"/>
      <c r="AP733" s="153"/>
      <c r="AQ733" s="153"/>
      <c r="AR733" s="153"/>
      <c r="AS733" s="153"/>
      <c r="AT733" s="153"/>
      <c r="AU733" s="153"/>
      <c r="AV733" s="153"/>
      <c r="AW733" s="153"/>
      <c r="AX733" s="153"/>
      <c r="AY733" s="153"/>
      <c r="AZ733" s="153"/>
      <c r="BA733" s="153"/>
      <c r="BB733" s="153"/>
      <c r="BC733" s="153"/>
      <c r="BD733" s="153"/>
      <c r="BE733" s="153"/>
      <c r="BF733" s="153"/>
      <c r="BG733" s="153"/>
      <c r="BH733" s="153"/>
    </row>
    <row r="734" spans="1:60" outlineLevel="1" x14ac:dyDescent="0.2">
      <c r="A734" s="160"/>
      <c r="B734" s="161"/>
      <c r="C734" s="197" t="s">
        <v>459</v>
      </c>
      <c r="D734" s="168"/>
      <c r="E734" s="169">
        <v>180</v>
      </c>
      <c r="F734" s="163"/>
      <c r="G734" s="163"/>
      <c r="H734" s="163"/>
      <c r="I734" s="163"/>
      <c r="J734" s="163"/>
      <c r="K734" s="163"/>
      <c r="L734" s="163"/>
      <c r="M734" s="163"/>
      <c r="N734" s="163"/>
      <c r="O734" s="163"/>
      <c r="P734" s="163"/>
      <c r="Q734" s="163"/>
      <c r="R734" s="163"/>
      <c r="S734" s="163"/>
      <c r="T734" s="163"/>
      <c r="U734" s="163"/>
      <c r="V734" s="163"/>
      <c r="W734" s="163"/>
      <c r="X734" s="163"/>
      <c r="Y734" s="153"/>
      <c r="Z734" s="153"/>
      <c r="AA734" s="153"/>
      <c r="AB734" s="153"/>
      <c r="AC734" s="153"/>
      <c r="AD734" s="153"/>
      <c r="AE734" s="153"/>
      <c r="AF734" s="153"/>
      <c r="AG734" s="153" t="s">
        <v>115</v>
      </c>
      <c r="AH734" s="153">
        <v>5</v>
      </c>
      <c r="AI734" s="153"/>
      <c r="AJ734" s="153"/>
      <c r="AK734" s="153"/>
      <c r="AL734" s="153"/>
      <c r="AM734" s="153"/>
      <c r="AN734" s="153"/>
      <c r="AO734" s="153"/>
      <c r="AP734" s="153"/>
      <c r="AQ734" s="153"/>
      <c r="AR734" s="153"/>
      <c r="AS734" s="153"/>
      <c r="AT734" s="153"/>
      <c r="AU734" s="153"/>
      <c r="AV734" s="153"/>
      <c r="AW734" s="153"/>
      <c r="AX734" s="153"/>
      <c r="AY734" s="153"/>
      <c r="AZ734" s="153"/>
      <c r="BA734" s="153"/>
      <c r="BB734" s="153"/>
      <c r="BC734" s="153"/>
      <c r="BD734" s="153"/>
      <c r="BE734" s="153"/>
      <c r="BF734" s="153"/>
      <c r="BG734" s="153"/>
      <c r="BH734" s="153"/>
    </row>
    <row r="735" spans="1:60" ht="33.75" outlineLevel="1" x14ac:dyDescent="0.2">
      <c r="A735" s="177">
        <v>290</v>
      </c>
      <c r="B735" s="178" t="s">
        <v>774</v>
      </c>
      <c r="C735" s="196" t="s">
        <v>775</v>
      </c>
      <c r="D735" s="179" t="s">
        <v>112</v>
      </c>
      <c r="E735" s="180">
        <v>6</v>
      </c>
      <c r="F735" s="181"/>
      <c r="G735" s="182">
        <f>ROUND(E735*F735,2)</f>
        <v>0</v>
      </c>
      <c r="H735" s="181"/>
      <c r="I735" s="182">
        <f>ROUND(E735*H735,2)</f>
        <v>0</v>
      </c>
      <c r="J735" s="181"/>
      <c r="K735" s="182">
        <f>ROUND(E735*J735,2)</f>
        <v>0</v>
      </c>
      <c r="L735" s="182">
        <v>21</v>
      </c>
      <c r="M735" s="182">
        <f>G735*(1+L735/100)</f>
        <v>0</v>
      </c>
      <c r="N735" s="182">
        <v>1.74E-3</v>
      </c>
      <c r="O735" s="182">
        <f>ROUND(E735*N735,2)</f>
        <v>0.01</v>
      </c>
      <c r="P735" s="182">
        <v>0</v>
      </c>
      <c r="Q735" s="182">
        <f>ROUND(E735*P735,2)</f>
        <v>0</v>
      </c>
      <c r="R735" s="182" t="s">
        <v>354</v>
      </c>
      <c r="S735" s="182" t="s">
        <v>99</v>
      </c>
      <c r="T735" s="183" t="s">
        <v>99</v>
      </c>
      <c r="U735" s="163">
        <v>0</v>
      </c>
      <c r="V735" s="163">
        <f>ROUND(E735*U735,2)</f>
        <v>0</v>
      </c>
      <c r="W735" s="163"/>
      <c r="X735" s="163" t="s">
        <v>355</v>
      </c>
      <c r="Y735" s="153"/>
      <c r="Z735" s="153"/>
      <c r="AA735" s="153"/>
      <c r="AB735" s="153"/>
      <c r="AC735" s="153"/>
      <c r="AD735" s="153"/>
      <c r="AE735" s="153"/>
      <c r="AF735" s="153"/>
      <c r="AG735" s="153" t="s">
        <v>356</v>
      </c>
      <c r="AH735" s="153"/>
      <c r="AI735" s="153"/>
      <c r="AJ735" s="153"/>
      <c r="AK735" s="153"/>
      <c r="AL735" s="153"/>
      <c r="AM735" s="153"/>
      <c r="AN735" s="153"/>
      <c r="AO735" s="153"/>
      <c r="AP735" s="153"/>
      <c r="AQ735" s="153"/>
      <c r="AR735" s="153"/>
      <c r="AS735" s="153"/>
      <c r="AT735" s="153"/>
      <c r="AU735" s="153"/>
      <c r="AV735" s="153"/>
      <c r="AW735" s="153"/>
      <c r="AX735" s="153"/>
      <c r="AY735" s="153"/>
      <c r="AZ735" s="153"/>
      <c r="BA735" s="153"/>
      <c r="BB735" s="153"/>
      <c r="BC735" s="153"/>
      <c r="BD735" s="153"/>
      <c r="BE735" s="153"/>
      <c r="BF735" s="153"/>
      <c r="BG735" s="153"/>
      <c r="BH735" s="153"/>
    </row>
    <row r="736" spans="1:60" outlineLevel="1" x14ac:dyDescent="0.2">
      <c r="A736" s="160"/>
      <c r="B736" s="161"/>
      <c r="C736" s="197" t="s">
        <v>463</v>
      </c>
      <c r="D736" s="168"/>
      <c r="E736" s="169">
        <v>6</v>
      </c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53"/>
      <c r="Z736" s="153"/>
      <c r="AA736" s="153"/>
      <c r="AB736" s="153"/>
      <c r="AC736" s="153"/>
      <c r="AD736" s="153"/>
      <c r="AE736" s="153"/>
      <c r="AF736" s="153"/>
      <c r="AG736" s="153" t="s">
        <v>115</v>
      </c>
      <c r="AH736" s="153">
        <v>5</v>
      </c>
      <c r="AI736" s="153"/>
      <c r="AJ736" s="153"/>
      <c r="AK736" s="153"/>
      <c r="AL736" s="153"/>
      <c r="AM736" s="153"/>
      <c r="AN736" s="153"/>
      <c r="AO736" s="153"/>
      <c r="AP736" s="153"/>
      <c r="AQ736" s="153"/>
      <c r="AR736" s="153"/>
      <c r="AS736" s="153"/>
      <c r="AT736" s="153"/>
      <c r="AU736" s="153"/>
      <c r="AV736" s="153"/>
      <c r="AW736" s="153"/>
      <c r="AX736" s="153"/>
      <c r="AY736" s="153"/>
      <c r="AZ736" s="153"/>
      <c r="BA736" s="153"/>
      <c r="BB736" s="153"/>
      <c r="BC736" s="153"/>
      <c r="BD736" s="153"/>
      <c r="BE736" s="153"/>
      <c r="BF736" s="153"/>
      <c r="BG736" s="153"/>
      <c r="BH736" s="153"/>
    </row>
    <row r="737" spans="1:60" ht="33.75" outlineLevel="1" x14ac:dyDescent="0.2">
      <c r="A737" s="177">
        <v>291</v>
      </c>
      <c r="B737" s="178" t="s">
        <v>776</v>
      </c>
      <c r="C737" s="196" t="s">
        <v>777</v>
      </c>
      <c r="D737" s="179" t="s">
        <v>112</v>
      </c>
      <c r="E737" s="180">
        <v>24</v>
      </c>
      <c r="F737" s="181"/>
      <c r="G737" s="182">
        <f>ROUND(E737*F737,2)</f>
        <v>0</v>
      </c>
      <c r="H737" s="181"/>
      <c r="I737" s="182">
        <f>ROUND(E737*H737,2)</f>
        <v>0</v>
      </c>
      <c r="J737" s="181"/>
      <c r="K737" s="182">
        <f>ROUND(E737*J737,2)</f>
        <v>0</v>
      </c>
      <c r="L737" s="182">
        <v>21</v>
      </c>
      <c r="M737" s="182">
        <f>G737*(1+L737/100)</f>
        <v>0</v>
      </c>
      <c r="N737" s="182">
        <v>2.2000000000000001E-3</v>
      </c>
      <c r="O737" s="182">
        <f>ROUND(E737*N737,2)</f>
        <v>0.05</v>
      </c>
      <c r="P737" s="182">
        <v>0</v>
      </c>
      <c r="Q737" s="182">
        <f>ROUND(E737*P737,2)</f>
        <v>0</v>
      </c>
      <c r="R737" s="182" t="s">
        <v>354</v>
      </c>
      <c r="S737" s="182" t="s">
        <v>99</v>
      </c>
      <c r="T737" s="183" t="s">
        <v>99</v>
      </c>
      <c r="U737" s="163">
        <v>0</v>
      </c>
      <c r="V737" s="163">
        <f>ROUND(E737*U737,2)</f>
        <v>0</v>
      </c>
      <c r="W737" s="163"/>
      <c r="X737" s="163" t="s">
        <v>355</v>
      </c>
      <c r="Y737" s="153"/>
      <c r="Z737" s="153"/>
      <c r="AA737" s="153"/>
      <c r="AB737" s="153"/>
      <c r="AC737" s="153"/>
      <c r="AD737" s="153"/>
      <c r="AE737" s="153"/>
      <c r="AF737" s="153"/>
      <c r="AG737" s="153" t="s">
        <v>356</v>
      </c>
      <c r="AH737" s="153"/>
      <c r="AI737" s="153"/>
      <c r="AJ737" s="153"/>
      <c r="AK737" s="153"/>
      <c r="AL737" s="153"/>
      <c r="AM737" s="153"/>
      <c r="AN737" s="153"/>
      <c r="AO737" s="153"/>
      <c r="AP737" s="153"/>
      <c r="AQ737" s="153"/>
      <c r="AR737" s="153"/>
      <c r="AS737" s="153"/>
      <c r="AT737" s="153"/>
      <c r="AU737" s="153"/>
      <c r="AV737" s="153"/>
      <c r="AW737" s="153"/>
      <c r="AX737" s="153"/>
      <c r="AY737" s="153"/>
      <c r="AZ737" s="153"/>
      <c r="BA737" s="153"/>
      <c r="BB737" s="153"/>
      <c r="BC737" s="153"/>
      <c r="BD737" s="153"/>
      <c r="BE737" s="153"/>
      <c r="BF737" s="153"/>
      <c r="BG737" s="153"/>
      <c r="BH737" s="153"/>
    </row>
    <row r="738" spans="1:60" outlineLevel="1" x14ac:dyDescent="0.2">
      <c r="A738" s="160"/>
      <c r="B738" s="161"/>
      <c r="C738" s="197" t="s">
        <v>464</v>
      </c>
      <c r="D738" s="168"/>
      <c r="E738" s="169">
        <v>24</v>
      </c>
      <c r="F738" s="163"/>
      <c r="G738" s="163"/>
      <c r="H738" s="163"/>
      <c r="I738" s="163"/>
      <c r="J738" s="163"/>
      <c r="K738" s="163"/>
      <c r="L738" s="163"/>
      <c r="M738" s="163"/>
      <c r="N738" s="163"/>
      <c r="O738" s="163"/>
      <c r="P738" s="163"/>
      <c r="Q738" s="163"/>
      <c r="R738" s="163"/>
      <c r="S738" s="163"/>
      <c r="T738" s="163"/>
      <c r="U738" s="163"/>
      <c r="V738" s="163"/>
      <c r="W738" s="163"/>
      <c r="X738" s="163"/>
      <c r="Y738" s="153"/>
      <c r="Z738" s="153"/>
      <c r="AA738" s="153"/>
      <c r="AB738" s="153"/>
      <c r="AC738" s="153"/>
      <c r="AD738" s="153"/>
      <c r="AE738" s="153"/>
      <c r="AF738" s="153"/>
      <c r="AG738" s="153" t="s">
        <v>115</v>
      </c>
      <c r="AH738" s="153">
        <v>5</v>
      </c>
      <c r="AI738" s="153"/>
      <c r="AJ738" s="153"/>
      <c r="AK738" s="153"/>
      <c r="AL738" s="153"/>
      <c r="AM738" s="153"/>
      <c r="AN738" s="153"/>
      <c r="AO738" s="153"/>
      <c r="AP738" s="153"/>
      <c r="AQ738" s="153"/>
      <c r="AR738" s="153"/>
      <c r="AS738" s="153"/>
      <c r="AT738" s="153"/>
      <c r="AU738" s="153"/>
      <c r="AV738" s="153"/>
      <c r="AW738" s="153"/>
      <c r="AX738" s="153"/>
      <c r="AY738" s="153"/>
      <c r="AZ738" s="153"/>
      <c r="BA738" s="153"/>
      <c r="BB738" s="153"/>
      <c r="BC738" s="153"/>
      <c r="BD738" s="153"/>
      <c r="BE738" s="153"/>
      <c r="BF738" s="153"/>
      <c r="BG738" s="153"/>
      <c r="BH738" s="153"/>
    </row>
    <row r="739" spans="1:60" ht="33.75" outlineLevel="1" x14ac:dyDescent="0.2">
      <c r="A739" s="177">
        <v>292</v>
      </c>
      <c r="B739" s="178" t="s">
        <v>778</v>
      </c>
      <c r="C739" s="196" t="s">
        <v>779</v>
      </c>
      <c r="D739" s="179" t="s">
        <v>112</v>
      </c>
      <c r="E739" s="180">
        <v>82</v>
      </c>
      <c r="F739" s="181"/>
      <c r="G739" s="182">
        <f>ROUND(E739*F739,2)</f>
        <v>0</v>
      </c>
      <c r="H739" s="181"/>
      <c r="I739" s="182">
        <f>ROUND(E739*H739,2)</f>
        <v>0</v>
      </c>
      <c r="J739" s="181"/>
      <c r="K739" s="182">
        <f>ROUND(E739*J739,2)</f>
        <v>0</v>
      </c>
      <c r="L739" s="182">
        <v>21</v>
      </c>
      <c r="M739" s="182">
        <f>G739*(1+L739/100)</f>
        <v>0</v>
      </c>
      <c r="N739" s="182">
        <v>2.2000000000000001E-3</v>
      </c>
      <c r="O739" s="182">
        <f>ROUND(E739*N739,2)</f>
        <v>0.18</v>
      </c>
      <c r="P739" s="182">
        <v>0</v>
      </c>
      <c r="Q739" s="182">
        <f>ROUND(E739*P739,2)</f>
        <v>0</v>
      </c>
      <c r="R739" s="182" t="s">
        <v>354</v>
      </c>
      <c r="S739" s="182" t="s">
        <v>99</v>
      </c>
      <c r="T739" s="183" t="s">
        <v>99</v>
      </c>
      <c r="U739" s="163">
        <v>0</v>
      </c>
      <c r="V739" s="163">
        <f>ROUND(E739*U739,2)</f>
        <v>0</v>
      </c>
      <c r="W739" s="163"/>
      <c r="X739" s="163" t="s">
        <v>355</v>
      </c>
      <c r="Y739" s="153"/>
      <c r="Z739" s="153"/>
      <c r="AA739" s="153"/>
      <c r="AB739" s="153"/>
      <c r="AC739" s="153"/>
      <c r="AD739" s="153"/>
      <c r="AE739" s="153"/>
      <c r="AF739" s="153"/>
      <c r="AG739" s="153" t="s">
        <v>356</v>
      </c>
      <c r="AH739" s="153"/>
      <c r="AI739" s="153"/>
      <c r="AJ739" s="153"/>
      <c r="AK739" s="153"/>
      <c r="AL739" s="153"/>
      <c r="AM739" s="153"/>
      <c r="AN739" s="153"/>
      <c r="AO739" s="153"/>
      <c r="AP739" s="153"/>
      <c r="AQ739" s="153"/>
      <c r="AR739" s="153"/>
      <c r="AS739" s="153"/>
      <c r="AT739" s="153"/>
      <c r="AU739" s="153"/>
      <c r="AV739" s="153"/>
      <c r="AW739" s="153"/>
      <c r="AX739" s="153"/>
      <c r="AY739" s="153"/>
      <c r="AZ739" s="153"/>
      <c r="BA739" s="153"/>
      <c r="BB739" s="153"/>
      <c r="BC739" s="153"/>
      <c r="BD739" s="153"/>
      <c r="BE739" s="153"/>
      <c r="BF739" s="153"/>
      <c r="BG739" s="153"/>
      <c r="BH739" s="153"/>
    </row>
    <row r="740" spans="1:60" outlineLevel="1" x14ac:dyDescent="0.2">
      <c r="A740" s="160"/>
      <c r="B740" s="161"/>
      <c r="C740" s="197" t="s">
        <v>460</v>
      </c>
      <c r="D740" s="168"/>
      <c r="E740" s="169">
        <v>82</v>
      </c>
      <c r="F740" s="163"/>
      <c r="G740" s="163"/>
      <c r="H740" s="163"/>
      <c r="I740" s="163"/>
      <c r="J740" s="163"/>
      <c r="K740" s="163"/>
      <c r="L740" s="163"/>
      <c r="M740" s="163"/>
      <c r="N740" s="163"/>
      <c r="O740" s="163"/>
      <c r="P740" s="163"/>
      <c r="Q740" s="163"/>
      <c r="R740" s="163"/>
      <c r="S740" s="163"/>
      <c r="T740" s="163"/>
      <c r="U740" s="163"/>
      <c r="V740" s="163"/>
      <c r="W740" s="163"/>
      <c r="X740" s="163"/>
      <c r="Y740" s="153"/>
      <c r="Z740" s="153"/>
      <c r="AA740" s="153"/>
      <c r="AB740" s="153"/>
      <c r="AC740" s="153"/>
      <c r="AD740" s="153"/>
      <c r="AE740" s="153"/>
      <c r="AF740" s="153"/>
      <c r="AG740" s="153" t="s">
        <v>115</v>
      </c>
      <c r="AH740" s="153">
        <v>5</v>
      </c>
      <c r="AI740" s="153"/>
      <c r="AJ740" s="153"/>
      <c r="AK740" s="153"/>
      <c r="AL740" s="153"/>
      <c r="AM740" s="153"/>
      <c r="AN740" s="153"/>
      <c r="AO740" s="153"/>
      <c r="AP740" s="153"/>
      <c r="AQ740" s="153"/>
      <c r="AR740" s="153"/>
      <c r="AS740" s="153"/>
      <c r="AT740" s="153"/>
      <c r="AU740" s="153"/>
      <c r="AV740" s="153"/>
      <c r="AW740" s="153"/>
      <c r="AX740" s="153"/>
      <c r="AY740" s="153"/>
      <c r="AZ740" s="153"/>
      <c r="BA740" s="153"/>
      <c r="BB740" s="153"/>
      <c r="BC740" s="153"/>
      <c r="BD740" s="153"/>
      <c r="BE740" s="153"/>
      <c r="BF740" s="153"/>
      <c r="BG740" s="153"/>
      <c r="BH740" s="153"/>
    </row>
    <row r="741" spans="1:60" outlineLevel="1" x14ac:dyDescent="0.2">
      <c r="A741" s="160">
        <v>293</v>
      </c>
      <c r="B741" s="161" t="s">
        <v>381</v>
      </c>
      <c r="C741" s="198" t="s">
        <v>382</v>
      </c>
      <c r="D741" s="162" t="s">
        <v>0</v>
      </c>
      <c r="E741" s="192"/>
      <c r="F741" s="164"/>
      <c r="G741" s="163">
        <f>ROUND(E741*F741,2)</f>
        <v>0</v>
      </c>
      <c r="H741" s="164"/>
      <c r="I741" s="163">
        <f>ROUND(E741*H741,2)</f>
        <v>0</v>
      </c>
      <c r="J741" s="164"/>
      <c r="K741" s="163">
        <f>ROUND(E741*J741,2)</f>
        <v>0</v>
      </c>
      <c r="L741" s="163">
        <v>21</v>
      </c>
      <c r="M741" s="163">
        <f>G741*(1+L741/100)</f>
        <v>0</v>
      </c>
      <c r="N741" s="163">
        <v>0</v>
      </c>
      <c r="O741" s="163">
        <f>ROUND(E741*N741,2)</f>
        <v>0</v>
      </c>
      <c r="P741" s="163">
        <v>0</v>
      </c>
      <c r="Q741" s="163">
        <f>ROUND(E741*P741,2)</f>
        <v>0</v>
      </c>
      <c r="R741" s="163" t="s">
        <v>134</v>
      </c>
      <c r="S741" s="163" t="s">
        <v>99</v>
      </c>
      <c r="T741" s="163" t="s">
        <v>99</v>
      </c>
      <c r="U741" s="163">
        <v>0</v>
      </c>
      <c r="V741" s="163">
        <f>ROUND(E741*U741,2)</f>
        <v>0</v>
      </c>
      <c r="W741" s="163"/>
      <c r="X741" s="163" t="s">
        <v>383</v>
      </c>
      <c r="Y741" s="153"/>
      <c r="Z741" s="153"/>
      <c r="AA741" s="153"/>
      <c r="AB741" s="153"/>
      <c r="AC741" s="153"/>
      <c r="AD741" s="153"/>
      <c r="AE741" s="153"/>
      <c r="AF741" s="153"/>
      <c r="AG741" s="153" t="s">
        <v>384</v>
      </c>
      <c r="AH741" s="153"/>
      <c r="AI741" s="153"/>
      <c r="AJ741" s="153"/>
      <c r="AK741" s="153"/>
      <c r="AL741" s="153"/>
      <c r="AM741" s="153"/>
      <c r="AN741" s="153"/>
      <c r="AO741" s="153"/>
      <c r="AP741" s="153"/>
      <c r="AQ741" s="153"/>
      <c r="AR741" s="153"/>
      <c r="AS741" s="153"/>
      <c r="AT741" s="153"/>
      <c r="AU741" s="153"/>
      <c r="AV741" s="153"/>
      <c r="AW741" s="153"/>
      <c r="AX741" s="153"/>
      <c r="AY741" s="153"/>
      <c r="AZ741" s="153"/>
      <c r="BA741" s="153"/>
      <c r="BB741" s="153"/>
      <c r="BC741" s="153"/>
      <c r="BD741" s="153"/>
      <c r="BE741" s="153"/>
      <c r="BF741" s="153"/>
      <c r="BG741" s="153"/>
      <c r="BH741" s="153"/>
    </row>
    <row r="742" spans="1:60" x14ac:dyDescent="0.2">
      <c r="A742" s="3"/>
      <c r="B742" s="4"/>
      <c r="C742" s="200"/>
      <c r="D742" s="6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AE742">
        <v>15</v>
      </c>
      <c r="AF742">
        <v>21</v>
      </c>
      <c r="AG742" t="s">
        <v>80</v>
      </c>
    </row>
    <row r="743" spans="1:60" x14ac:dyDescent="0.2">
      <c r="A743" s="156"/>
      <c r="B743" s="157" t="s">
        <v>29</v>
      </c>
      <c r="C743" s="201"/>
      <c r="D743" s="158"/>
      <c r="E743" s="159"/>
      <c r="F743" s="159"/>
      <c r="G743" s="193">
        <f>G8+G265</f>
        <v>0</v>
      </c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AE743">
        <f>SUMIF(L7:L741,AE742,G7:G741)</f>
        <v>0</v>
      </c>
      <c r="AF743">
        <f>SUMIF(L7:L741,AF742,G7:G741)</f>
        <v>0</v>
      </c>
      <c r="AG743" t="s">
        <v>780</v>
      </c>
    </row>
    <row r="744" spans="1:60" x14ac:dyDescent="0.2">
      <c r="C744" s="202"/>
      <c r="D744" s="10"/>
      <c r="AG744" t="s">
        <v>807</v>
      </c>
    </row>
    <row r="745" spans="1:60" x14ac:dyDescent="0.2">
      <c r="D745" s="10"/>
    </row>
    <row r="746" spans="1:60" x14ac:dyDescent="0.2">
      <c r="D746" s="10"/>
    </row>
    <row r="747" spans="1:60" x14ac:dyDescent="0.2">
      <c r="D747" s="10"/>
    </row>
    <row r="748" spans="1:60" x14ac:dyDescent="0.2">
      <c r="D748" s="10"/>
    </row>
    <row r="749" spans="1:60" x14ac:dyDescent="0.2">
      <c r="D749" s="10"/>
    </row>
    <row r="750" spans="1:60" x14ac:dyDescent="0.2">
      <c r="D750" s="10"/>
    </row>
    <row r="751" spans="1:60" x14ac:dyDescent="0.2">
      <c r="D751" s="10"/>
    </row>
    <row r="752" spans="1:60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XvlwgpPTe6X7Toh505nvPUuZ+FbOcZVWC3WqX7qtHts5JD/vcCrMd87bGqL5EPHaRYyEK0OTxpewOGgC5b3RA==" saltValue="3Z5jOqyEaBJjORzlexeUjw==" spinCount="100000" sheet="1"/>
  <mergeCells count="297">
    <mergeCell ref="C54:G54"/>
    <mergeCell ref="C61:G61"/>
    <mergeCell ref="C63:G63"/>
    <mergeCell ref="C65:G65"/>
    <mergeCell ref="C67:G67"/>
    <mergeCell ref="C69:G69"/>
    <mergeCell ref="A1:G1"/>
    <mergeCell ref="C2:G2"/>
    <mergeCell ref="C3:G3"/>
    <mergeCell ref="C4:G4"/>
    <mergeCell ref="C11:G11"/>
    <mergeCell ref="C13:G13"/>
    <mergeCell ref="C87:G87"/>
    <mergeCell ref="C89:G89"/>
    <mergeCell ref="C91:G91"/>
    <mergeCell ref="C99:G99"/>
    <mergeCell ref="C107:G107"/>
    <mergeCell ref="C110:G110"/>
    <mergeCell ref="C71:G71"/>
    <mergeCell ref="C73:G73"/>
    <mergeCell ref="C75:G75"/>
    <mergeCell ref="C81:G81"/>
    <mergeCell ref="C83:G83"/>
    <mergeCell ref="C85:G85"/>
    <mergeCell ref="C119:G119"/>
    <mergeCell ref="C122:G122"/>
    <mergeCell ref="C123:G123"/>
    <mergeCell ref="C124:G124"/>
    <mergeCell ref="C125:G125"/>
    <mergeCell ref="C126:G126"/>
    <mergeCell ref="C111:G111"/>
    <mergeCell ref="C112:G112"/>
    <mergeCell ref="C114:G114"/>
    <mergeCell ref="C115:G115"/>
    <mergeCell ref="C116:G116"/>
    <mergeCell ref="C118:G118"/>
    <mergeCell ref="C134:G134"/>
    <mergeCell ref="C135:G135"/>
    <mergeCell ref="C136:G136"/>
    <mergeCell ref="C137:G137"/>
    <mergeCell ref="C138:G138"/>
    <mergeCell ref="C139:G139"/>
    <mergeCell ref="C127:G127"/>
    <mergeCell ref="C128:G128"/>
    <mergeCell ref="C129:G129"/>
    <mergeCell ref="C130:G130"/>
    <mergeCell ref="C132:G132"/>
    <mergeCell ref="C133:G133"/>
    <mergeCell ref="C148:G148"/>
    <mergeCell ref="C149:G149"/>
    <mergeCell ref="C150:G150"/>
    <mergeCell ref="C152:G152"/>
    <mergeCell ref="C153:G153"/>
    <mergeCell ref="C154:G154"/>
    <mergeCell ref="C140:G140"/>
    <mergeCell ref="C142:G142"/>
    <mergeCell ref="C143:G143"/>
    <mergeCell ref="C144:G144"/>
    <mergeCell ref="C145:G145"/>
    <mergeCell ref="C147:G147"/>
    <mergeCell ref="C164:G164"/>
    <mergeCell ref="C169:G169"/>
    <mergeCell ref="C170:G170"/>
    <mergeCell ref="C171:G171"/>
    <mergeCell ref="C172:G172"/>
    <mergeCell ref="C173:G173"/>
    <mergeCell ref="C156:G156"/>
    <mergeCell ref="C157:G157"/>
    <mergeCell ref="C158:G158"/>
    <mergeCell ref="C160:G160"/>
    <mergeCell ref="C161:G161"/>
    <mergeCell ref="C162:G162"/>
    <mergeCell ref="C181:G181"/>
    <mergeCell ref="C182:G182"/>
    <mergeCell ref="C183:G183"/>
    <mergeCell ref="C184:G184"/>
    <mergeCell ref="C185:G185"/>
    <mergeCell ref="C186:G186"/>
    <mergeCell ref="C174:G174"/>
    <mergeCell ref="C175:G175"/>
    <mergeCell ref="C176:G176"/>
    <mergeCell ref="C177:G177"/>
    <mergeCell ref="C179:G179"/>
    <mergeCell ref="C180:G180"/>
    <mergeCell ref="C194:G194"/>
    <mergeCell ref="C195:G195"/>
    <mergeCell ref="C196:G196"/>
    <mergeCell ref="C197:G197"/>
    <mergeCell ref="C199:G199"/>
    <mergeCell ref="C200:G200"/>
    <mergeCell ref="C187:G187"/>
    <mergeCell ref="C189:G189"/>
    <mergeCell ref="C190:G190"/>
    <mergeCell ref="C191:G191"/>
    <mergeCell ref="C192:G192"/>
    <mergeCell ref="C193:G193"/>
    <mergeCell ref="C207:G207"/>
    <mergeCell ref="C209:G209"/>
    <mergeCell ref="C210:G210"/>
    <mergeCell ref="C211:G211"/>
    <mergeCell ref="C212:G212"/>
    <mergeCell ref="C213:G213"/>
    <mergeCell ref="C201:G201"/>
    <mergeCell ref="C202:G202"/>
    <mergeCell ref="C203:G203"/>
    <mergeCell ref="C204:G204"/>
    <mergeCell ref="C205:G205"/>
    <mergeCell ref="C206:G206"/>
    <mergeCell ref="C225:G225"/>
    <mergeCell ref="C226:G226"/>
    <mergeCell ref="C268:G268"/>
    <mergeCell ref="C270:G270"/>
    <mergeCell ref="C272:G272"/>
    <mergeCell ref="C323:G323"/>
    <mergeCell ref="C214:G214"/>
    <mergeCell ref="C215:G215"/>
    <mergeCell ref="C216:G216"/>
    <mergeCell ref="C217:G217"/>
    <mergeCell ref="C223:G223"/>
    <mergeCell ref="C224:G224"/>
    <mergeCell ref="C370:G370"/>
    <mergeCell ref="C372:G372"/>
    <mergeCell ref="C374:G374"/>
    <mergeCell ref="C376:G376"/>
    <mergeCell ref="C378:G378"/>
    <mergeCell ref="C387:G387"/>
    <mergeCell ref="C325:G325"/>
    <mergeCell ref="C327:G327"/>
    <mergeCell ref="C329:G329"/>
    <mergeCell ref="C331:G331"/>
    <mergeCell ref="C353:G353"/>
    <mergeCell ref="C355:G355"/>
    <mergeCell ref="C404:G404"/>
    <mergeCell ref="C406:G406"/>
    <mergeCell ref="C408:G408"/>
    <mergeCell ref="C410:G410"/>
    <mergeCell ref="C412:G412"/>
    <mergeCell ref="C426:G426"/>
    <mergeCell ref="C389:G389"/>
    <mergeCell ref="C391:G391"/>
    <mergeCell ref="C396:G396"/>
    <mergeCell ref="C398:G398"/>
    <mergeCell ref="C400:G400"/>
    <mergeCell ref="C402:G402"/>
    <mergeCell ref="C439:G439"/>
    <mergeCell ref="C441:G441"/>
    <mergeCell ref="C442:G442"/>
    <mergeCell ref="C453:G453"/>
    <mergeCell ref="C461:G461"/>
    <mergeCell ref="C467:G467"/>
    <mergeCell ref="C427:G427"/>
    <mergeCell ref="C429:G429"/>
    <mergeCell ref="C431:G431"/>
    <mergeCell ref="C433:G433"/>
    <mergeCell ref="C435:G435"/>
    <mergeCell ref="C437:G437"/>
    <mergeCell ref="C477:G477"/>
    <mergeCell ref="C478:G478"/>
    <mergeCell ref="C481:G481"/>
    <mergeCell ref="C482:G482"/>
    <mergeCell ref="C484:G484"/>
    <mergeCell ref="C485:G485"/>
    <mergeCell ref="C468:G468"/>
    <mergeCell ref="C469:G469"/>
    <mergeCell ref="C471:G471"/>
    <mergeCell ref="C472:G472"/>
    <mergeCell ref="C474:G474"/>
    <mergeCell ref="C475:G475"/>
    <mergeCell ref="C493:G493"/>
    <mergeCell ref="C495:G495"/>
    <mergeCell ref="C496:G496"/>
    <mergeCell ref="C498:G498"/>
    <mergeCell ref="C499:G499"/>
    <mergeCell ref="C500:G500"/>
    <mergeCell ref="C486:G486"/>
    <mergeCell ref="C487:G487"/>
    <mergeCell ref="C488:G488"/>
    <mergeCell ref="C489:G489"/>
    <mergeCell ref="C491:G491"/>
    <mergeCell ref="C492:G492"/>
    <mergeCell ref="C510:G510"/>
    <mergeCell ref="C512:G512"/>
    <mergeCell ref="C513:G513"/>
    <mergeCell ref="C514:G514"/>
    <mergeCell ref="C516:G516"/>
    <mergeCell ref="C517:G517"/>
    <mergeCell ref="C502:G502"/>
    <mergeCell ref="C503:G503"/>
    <mergeCell ref="C504:G504"/>
    <mergeCell ref="C506:G506"/>
    <mergeCell ref="C507:G507"/>
    <mergeCell ref="C509:G509"/>
    <mergeCell ref="C527:G527"/>
    <mergeCell ref="C528:G528"/>
    <mergeCell ref="C529:G529"/>
    <mergeCell ref="C530:G530"/>
    <mergeCell ref="C531:G531"/>
    <mergeCell ref="C532:G532"/>
    <mergeCell ref="C518:G518"/>
    <mergeCell ref="C520:G520"/>
    <mergeCell ref="C521:G521"/>
    <mergeCell ref="C522:G522"/>
    <mergeCell ref="C525:G525"/>
    <mergeCell ref="C526:G526"/>
    <mergeCell ref="C540:G540"/>
    <mergeCell ref="C541:G541"/>
    <mergeCell ref="C542:G542"/>
    <mergeCell ref="C543:G543"/>
    <mergeCell ref="C544:G544"/>
    <mergeCell ref="C545:G545"/>
    <mergeCell ref="C533:G533"/>
    <mergeCell ref="C534:G534"/>
    <mergeCell ref="C536:G536"/>
    <mergeCell ref="C537:G537"/>
    <mergeCell ref="C538:G538"/>
    <mergeCell ref="C539:G539"/>
    <mergeCell ref="C555:G555"/>
    <mergeCell ref="C556:G556"/>
    <mergeCell ref="C557:G557"/>
    <mergeCell ref="C573:G573"/>
    <mergeCell ref="C574:G574"/>
    <mergeCell ref="C575:G575"/>
    <mergeCell ref="C547:G547"/>
    <mergeCell ref="C548:G548"/>
    <mergeCell ref="C549:G549"/>
    <mergeCell ref="C551:G551"/>
    <mergeCell ref="C552:G552"/>
    <mergeCell ref="C553:G553"/>
    <mergeCell ref="C583:G583"/>
    <mergeCell ref="C584:G584"/>
    <mergeCell ref="C585:G585"/>
    <mergeCell ref="C586:G586"/>
    <mergeCell ref="C587:G587"/>
    <mergeCell ref="C588:G588"/>
    <mergeCell ref="C576:G576"/>
    <mergeCell ref="C577:G577"/>
    <mergeCell ref="C578:G578"/>
    <mergeCell ref="C579:G579"/>
    <mergeCell ref="C580:G580"/>
    <mergeCell ref="C581:G581"/>
    <mergeCell ref="C596:G596"/>
    <mergeCell ref="C597:G597"/>
    <mergeCell ref="C598:G598"/>
    <mergeCell ref="C599:G599"/>
    <mergeCell ref="C600:G600"/>
    <mergeCell ref="C601:G601"/>
    <mergeCell ref="C589:G589"/>
    <mergeCell ref="C590:G590"/>
    <mergeCell ref="C591:G591"/>
    <mergeCell ref="C593:G593"/>
    <mergeCell ref="C594:G594"/>
    <mergeCell ref="C595:G595"/>
    <mergeCell ref="C609:G609"/>
    <mergeCell ref="C610:G610"/>
    <mergeCell ref="C611:G611"/>
    <mergeCell ref="C613:G613"/>
    <mergeCell ref="C614:G614"/>
    <mergeCell ref="C616:G616"/>
    <mergeCell ref="C603:G603"/>
    <mergeCell ref="C604:G604"/>
    <mergeCell ref="C605:G605"/>
    <mergeCell ref="C606:G606"/>
    <mergeCell ref="C607:G607"/>
    <mergeCell ref="C608:G608"/>
    <mergeCell ref="C637:G637"/>
    <mergeCell ref="C645:G645"/>
    <mergeCell ref="C646:G646"/>
    <mergeCell ref="C648:G648"/>
    <mergeCell ref="C649:G649"/>
    <mergeCell ref="C651:G651"/>
    <mergeCell ref="C618:G618"/>
    <mergeCell ref="C632:G632"/>
    <mergeCell ref="C633:G633"/>
    <mergeCell ref="C634:G634"/>
    <mergeCell ref="C635:G635"/>
    <mergeCell ref="C636:G636"/>
    <mergeCell ref="C669:G669"/>
    <mergeCell ref="C671:G671"/>
    <mergeCell ref="C672:G672"/>
    <mergeCell ref="C673:G673"/>
    <mergeCell ref="C675:G675"/>
    <mergeCell ref="C676:G676"/>
    <mergeCell ref="C658:G658"/>
    <mergeCell ref="C660:G660"/>
    <mergeCell ref="C662:G662"/>
    <mergeCell ref="C664:G664"/>
    <mergeCell ref="C666:G666"/>
    <mergeCell ref="C668:G668"/>
    <mergeCell ref="C685:G685"/>
    <mergeCell ref="C689:G689"/>
    <mergeCell ref="C691:G691"/>
    <mergeCell ref="C677:G677"/>
    <mergeCell ref="C679:G679"/>
    <mergeCell ref="C680:G680"/>
    <mergeCell ref="C681:G681"/>
    <mergeCell ref="C683:G683"/>
    <mergeCell ref="C684:G684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110 110.51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110 110.51 Pol'!Názvy_tisku</vt:lpstr>
      <vt:lpstr>oadresa</vt:lpstr>
      <vt:lpstr>Stavba!Objednatel</vt:lpstr>
      <vt:lpstr>Stavba!Objekt</vt:lpstr>
      <vt:lpstr>'SO 110 110.51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Tomáš Bubeník</cp:lastModifiedBy>
  <cp:lastPrinted>2021-01-15T07:54:59Z</cp:lastPrinted>
  <dcterms:created xsi:type="dcterms:W3CDTF">2009-04-08T07:15:50Z</dcterms:created>
  <dcterms:modified xsi:type="dcterms:W3CDTF">2021-01-15T07:55:19Z</dcterms:modified>
</cp:coreProperties>
</file>